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360" yWindow="320" windowWidth="12120" windowHeight="8640" tabRatio="811"/>
  </bookViews>
  <sheets>
    <sheet name="Címrend" sheetId="23" r:id="rId1"/>
    <sheet name="1. melléklet" sheetId="27" r:id="rId2"/>
    <sheet name="2. melléklet" sheetId="28" r:id="rId3"/>
    <sheet name="3. melléklet" sheetId="29" r:id="rId4"/>
    <sheet name="4. melléklet" sheetId="30" r:id="rId5"/>
    <sheet name="5. melléklet" sheetId="31" r:id="rId6"/>
    <sheet name="6.melléklet" sheetId="25" r:id="rId7"/>
    <sheet name="7.melléklet" sheetId="26" r:id="rId8"/>
  </sheets>
  <definedNames>
    <definedName name="_xlnm.Print_Titles" localSheetId="2">'2. melléklet'!$1:$4</definedName>
    <definedName name="_xlnm.Print_Titles" localSheetId="4">'4. melléklet'!$1:$2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27" l="1"/>
  <c r="E35" i="27"/>
  <c r="E32" i="27"/>
  <c r="E30" i="27"/>
  <c r="E29" i="27"/>
  <c r="E11" i="27"/>
  <c r="E10" i="27"/>
  <c r="E8" i="27"/>
  <c r="C47" i="30"/>
  <c r="C40" i="29"/>
  <c r="C32" i="29"/>
  <c r="F28" i="31"/>
  <c r="F21" i="31"/>
  <c r="F12" i="31"/>
  <c r="F13" i="31"/>
  <c r="C8" i="28"/>
  <c r="C13" i="28"/>
  <c r="C9" i="29"/>
  <c r="E16" i="27"/>
  <c r="E19" i="27"/>
  <c r="E28" i="31"/>
  <c r="D28" i="31"/>
  <c r="C28" i="31"/>
  <c r="B28" i="31"/>
  <c r="E21" i="31"/>
  <c r="D21" i="31"/>
  <c r="C21" i="31"/>
  <c r="B21" i="31"/>
  <c r="E12" i="31"/>
  <c r="E13" i="31"/>
  <c r="D12" i="31"/>
  <c r="D13" i="31"/>
  <c r="C12" i="31"/>
  <c r="C13" i="31"/>
  <c r="C41" i="30"/>
  <c r="C34" i="30"/>
  <c r="C31" i="30"/>
  <c r="C28" i="30"/>
  <c r="C25" i="30"/>
  <c r="C19" i="30"/>
  <c r="C12" i="30"/>
  <c r="C34" i="29"/>
  <c r="C19" i="29"/>
  <c r="C14" i="29"/>
  <c r="C38" i="28"/>
  <c r="C29" i="28"/>
  <c r="C22" i="28"/>
  <c r="C17" i="28"/>
  <c r="D45" i="27"/>
  <c r="C45" i="27"/>
  <c r="B45" i="27"/>
  <c r="E41" i="27"/>
  <c r="E45" i="27"/>
  <c r="D38" i="27"/>
  <c r="D48" i="27"/>
  <c r="C38" i="27"/>
  <c r="C48" i="27"/>
  <c r="B38" i="27"/>
  <c r="B48" i="27"/>
  <c r="E33" i="27"/>
  <c r="E38" i="27"/>
  <c r="E21" i="27"/>
  <c r="E24" i="27"/>
  <c r="D19" i="27"/>
  <c r="C19" i="27"/>
  <c r="B19" i="27"/>
  <c r="D12" i="27"/>
  <c r="D25" i="27"/>
  <c r="C12" i="27"/>
  <c r="B12" i="27"/>
  <c r="B25" i="27"/>
  <c r="E6" i="27"/>
  <c r="E12" i="27"/>
  <c r="C36" i="25"/>
  <c r="D36" i="25"/>
  <c r="D35" i="25"/>
  <c r="C30" i="25"/>
  <c r="D30" i="25"/>
  <c r="D29" i="25"/>
  <c r="C20" i="25"/>
  <c r="D20" i="25"/>
  <c r="D18" i="25"/>
  <c r="C14" i="25"/>
  <c r="D14" i="25"/>
  <c r="D13" i="25"/>
  <c r="D12" i="25"/>
  <c r="D11" i="25"/>
  <c r="D10" i="25"/>
  <c r="E25" i="27"/>
  <c r="C25" i="27"/>
  <c r="C6" i="28"/>
  <c r="C34" i="28"/>
  <c r="C40" i="28"/>
  <c r="C35" i="30"/>
  <c r="C37" i="30"/>
  <c r="C44" i="30"/>
  <c r="C46" i="30"/>
  <c r="C23" i="29"/>
  <c r="C24" i="29"/>
  <c r="C26" i="29"/>
  <c r="C36" i="29"/>
  <c r="C39" i="29"/>
  <c r="E46" i="27"/>
  <c r="E48" i="27"/>
  <c r="E20" i="27"/>
</calcChain>
</file>

<file path=xl/sharedStrings.xml><?xml version="1.0" encoding="utf-8"?>
<sst xmlns="http://schemas.openxmlformats.org/spreadsheetml/2006/main" count="284" uniqueCount="208">
  <si>
    <t>Személyi juttatások</t>
  </si>
  <si>
    <t>Dologi kiadások</t>
  </si>
  <si>
    <t>I.</t>
  </si>
  <si>
    <t>Összesen:</t>
  </si>
  <si>
    <t>MINDÖSSZESEN:</t>
  </si>
  <si>
    <t>Saját bevétel</t>
  </si>
  <si>
    <t xml:space="preserve">I. </t>
  </si>
  <si>
    <t>Jogcím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</si>
  <si>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</si>
  <si>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</si>
  <si>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</si>
  <si>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>II.) Települési önkormányzatok egyes köznevelési feladatainak támogatása</t>
  </si>
  <si>
    <t>III.) Települési önkormányzatok szociális és gyermekjóléti feladatainak támogatása</t>
  </si>
  <si>
    <t>A helyi önkormányzatok általános müködésének és ágazati feladatainak támogatása összesen:</t>
  </si>
  <si>
    <t>II.</t>
  </si>
  <si>
    <t xml:space="preserve">          (E Ft)</t>
  </si>
  <si>
    <t>1.</t>
  </si>
  <si>
    <t>2.</t>
  </si>
  <si>
    <t xml:space="preserve">II. </t>
  </si>
  <si>
    <t>3.</t>
  </si>
  <si>
    <t>4.</t>
  </si>
  <si>
    <t>III.</t>
  </si>
  <si>
    <t>IV.</t>
  </si>
  <si>
    <t>Felújítás</t>
  </si>
  <si>
    <t>Fejlesztés</t>
  </si>
  <si>
    <t>Bevételi előirányzatok (e Ft-ban)</t>
  </si>
  <si>
    <t>Kiemelt előirányzatok</t>
  </si>
  <si>
    <t>BEVÉTELI ELŐIRÁNYZAT MINDÖSSZESEN:</t>
  </si>
  <si>
    <t>Kiadási előirányzatok (e Ft-ban)</t>
  </si>
  <si>
    <t>Munkaadókat terhelő járulékok</t>
  </si>
  <si>
    <t>Ellátottak pénzbeli juttatásai</t>
  </si>
  <si>
    <t>KIADÁSI ELŐIRÁNYZAT MINDÖSSZESEN:</t>
  </si>
  <si>
    <t>Cím</t>
  </si>
  <si>
    <t>Alcím</t>
  </si>
  <si>
    <t>Hiteltörlesztés összesen:</t>
  </si>
  <si>
    <t>Kamatfizetés összesen:</t>
  </si>
  <si>
    <t>KIMUTATÁS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</si>
  <si>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</si>
  <si>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</si>
  <si>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</si>
  <si>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</si>
  <si>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</si>
  <si>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</si>
  <si>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</si>
  <si>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Önkormányzaton kívüli, Európai unios forrásból megvalósuló programokhoz, projektekhez való hozzájárulás:</t>
  </si>
  <si>
    <t xml:space="preserve">Egyéb kiadás </t>
  </si>
  <si>
    <t>I. Nem főállású /külsős/ foglalkoztatottak</t>
  </si>
  <si>
    <t xml:space="preserve">Polgármester        </t>
  </si>
  <si>
    <t>1 fő</t>
  </si>
  <si>
    <t>Alpolgármester</t>
  </si>
  <si>
    <t xml:space="preserve">Képviselő                                  </t>
  </si>
  <si>
    <t>3 fő</t>
  </si>
  <si>
    <t xml:space="preserve">II. Főállású foglalkoztatottak         </t>
  </si>
  <si>
    <t>Közalkalmazott</t>
  </si>
  <si>
    <t>Munka törvénykönyve alapján</t>
  </si>
  <si>
    <t>2013. évi eredeti előirányzat</t>
  </si>
  <si>
    <t>2013. évi várható teljesítés</t>
  </si>
  <si>
    <t>Felhalmozási célú átvett pénzeszközök</t>
  </si>
  <si>
    <t>Beruházás</t>
  </si>
  <si>
    <t xml:space="preserve">2013. évi teljesítés </t>
  </si>
  <si>
    <t>2014. évi eredeti előirányzat</t>
  </si>
  <si>
    <t>2014. évi várható teljesítés</t>
  </si>
  <si>
    <t>2015. évi eredeti előirányzat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</si>
  <si>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</si>
  <si>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</si>
  <si>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államháztartáson belülről</t>
  </si>
  <si>
    <t>Közhatalmi bevételek</t>
  </si>
  <si>
    <t>Működési bevételek</t>
  </si>
  <si>
    <t>Működési célú átvett pénzeszközök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</si>
  <si>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</si>
  <si>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</si>
  <si>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</si>
  <si>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bevételek</t>
  </si>
  <si>
    <t xml:space="preserve">     -  ebből egyéb felhalmozási c visszatérítendő támogatások, kölcsönök</t>
  </si>
  <si>
    <t xml:space="preserve">     -  ebből egyéb felhalmozási célú átvett pénzeszközök</t>
  </si>
  <si>
    <t>Felhalmozási célú költségvetési bevételek összesen:</t>
  </si>
  <si>
    <t xml:space="preserve">KÖLTSÉGVETÉSI BEVÉTELEK ÖSSZESEN: </t>
  </si>
  <si>
    <t>Előző évi maradvány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</si>
  <si>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</si>
  <si>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</si>
  <si>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</si>
  <si>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2012. évi teljesítés 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</si>
  <si>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</si>
  <si>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</si>
  <si>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államháztartáson belülre</t>
  </si>
  <si>
    <t xml:space="preserve">               -ebből működési célú támogatások államháztartáson kívülre</t>
  </si>
  <si>
    <t xml:space="preserve">               -ebből tartalékok</t>
  </si>
  <si>
    <t>Működési célú költségvetési kiadások összesen:</t>
  </si>
  <si>
    <t>Egyéb felhalmozási célú kiadások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</si>
  <si>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</si>
  <si>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</si>
  <si>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</si>
  <si>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</si>
  <si>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</si>
  <si>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</si>
  <si>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>Támogatás összege 2015. 01. 01.             ( Ft)</t>
  </si>
  <si>
    <t xml:space="preserve">A helyi önkormányzatok általános müködésének és ágazati feladatainak támogatása (2014. évi C. törvény 2. melléklete szerint)  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</si>
  <si>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</si>
  <si>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</si>
  <si>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</si>
  <si>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</si>
  <si>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</si>
  <si>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</si>
  <si>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</si>
  <si>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>2. Nem közművel gyűjtött háztartási szennyvíz ártalmatlanítása</t>
  </si>
  <si>
    <t xml:space="preserve">             1. Óvodapedagógusok, és az óvodapedagógusok nevelő munkáját közvetlenül segítők bértámogatása</t>
  </si>
  <si>
    <t>2. Óvodaműködtetési támogatás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</si>
  <si>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</si>
  <si>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</si>
  <si>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</si>
  <si>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</si>
  <si>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</si>
  <si>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</si>
  <si>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</si>
  <si>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</si>
  <si>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</si>
  <si>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</si>
  <si>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</si>
  <si>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V.) Beszámítás összege (levonva előző jogcímeken)</t>
  </si>
  <si>
    <t xml:space="preserve">Helyi önkormányzatok által felhasználható központosított előirányzatok (2014. évi C. törvény 3. melléklete szerint) </t>
  </si>
  <si>
    <t xml:space="preserve">Helyi önkormányzatok által felhasználható központosított előirányzatok összesen: </t>
  </si>
  <si>
    <t>Központi támogatások összesen (2014. évi C. törvény 2. és 3. melléklete szerint):</t>
  </si>
  <si>
    <t xml:space="preserve">          2015. évi felhalmozási célú bevételek </t>
  </si>
  <si>
    <t>Felhalmozási bevételek (saját bevételek)</t>
  </si>
  <si>
    <t>Vasivíz vízdíj használati díjak</t>
  </si>
  <si>
    <t>Egyéb felhalmozási c visszatérítendő támogatások, kölcsönök</t>
  </si>
  <si>
    <t>Egyéb felhalmozási célú átvett pénzeszközök</t>
  </si>
  <si>
    <t>FELHALMOZÁSI C. KÖLTSÉGVETÉSI BEVÉTELEK ÖSSZESEN:</t>
  </si>
  <si>
    <t>Előző évi maradvány felhalmozási c felhasználása</t>
  </si>
  <si>
    <t>FINANSZÍROZÁSI BEVÉTELEK ÖSSZESEN:</t>
  </si>
  <si>
    <t>ebből:</t>
  </si>
  <si>
    <t>Kötelező feladatok összesen:</t>
  </si>
  <si>
    <t>Önként vállalt feladatok összesen:</t>
  </si>
  <si>
    <t>2015. évi felhalmozási  kiadások (E Ft)</t>
  </si>
  <si>
    <t>Beruházások</t>
  </si>
  <si>
    <t>5.</t>
  </si>
  <si>
    <t>6.</t>
  </si>
  <si>
    <t>Vasivíz Zrt-től átvett vagyon értékeltetése</t>
  </si>
  <si>
    <t>Felújítások</t>
  </si>
  <si>
    <t>Felhalmozási célú visszatérítendő támogatások, kölcsönök nyújtása</t>
  </si>
  <si>
    <t>Egyéb felhalmozási célú támogatások államháztartáson belülre</t>
  </si>
  <si>
    <t>Hulladékgazdálkodási társulási beruházásokhoz átadás</t>
  </si>
  <si>
    <t>Egyéb felhalmozási célú támogatások államháztartáson kívülre</t>
  </si>
  <si>
    <t>Tartalékok</t>
  </si>
  <si>
    <t xml:space="preserve">1. </t>
  </si>
  <si>
    <t>Fejlesztési tartalék</t>
  </si>
  <si>
    <t>FELHALMOZÁSI C. KÖLTSÉGVETÉSI KIADÁSOK ÖSSZESEN:</t>
  </si>
  <si>
    <t>Finanszírozási kiadások:</t>
  </si>
  <si>
    <t>Hiteltörlesztések</t>
  </si>
  <si>
    <t>FINANSZÍROZÁSI KIADÁSOK ÖSSZESEN:</t>
  </si>
  <si>
    <t>2015.</t>
  </si>
  <si>
    <t>2016.</t>
  </si>
  <si>
    <t>2017.</t>
  </si>
  <si>
    <t>Helyi adók</t>
  </si>
  <si>
    <t xml:space="preserve">Működési bevételek </t>
  </si>
  <si>
    <t>Átvett pénzeszközök</t>
  </si>
  <si>
    <t>Illeték, bírság, pótlék és díjbevétel</t>
  </si>
  <si>
    <t>Önkormányzat és intézményei egyéb sajátos bevételei</t>
  </si>
  <si>
    <t>Saját bevételek:</t>
  </si>
  <si>
    <t>Saját bevételek 50%-a</t>
  </si>
  <si>
    <t>Fizetési kötelezettségek</t>
  </si>
  <si>
    <t>Kötvény törlesztések</t>
  </si>
  <si>
    <t>40 lakás kamatfizetés</t>
  </si>
  <si>
    <t>Hadik A. u. kamatfizetés</t>
  </si>
  <si>
    <t>Királyvölgyi vízellátás bővítése kamatfizetés</t>
  </si>
  <si>
    <t>Kötvénykibocsátás kamatfizetés</t>
  </si>
  <si>
    <t>Alpannónia támogatás megelőlegező hitel kamat</t>
  </si>
  <si>
    <t>Adósságot keletkeztető ügyletek értéke (Stabilitási tv. 3.§)</t>
  </si>
  <si>
    <t>Vasivíz szennyvíz használati díjak</t>
  </si>
  <si>
    <t>adósságkonszolodiációs támogatás maradványa</t>
  </si>
  <si>
    <t xml:space="preserve">Kisértékű tárgyi eszköz beszerzések </t>
  </si>
  <si>
    <t>gáz közműhozzájárulások</t>
  </si>
  <si>
    <t>Rendezési terv felülvizsgálata</t>
  </si>
  <si>
    <t>Az európai uniós támogatással megvalósuló programok, projektek bevételeiről és kiadásairól, valamint az önkormányzaton kívüli ilyen projektekhez való hozzájárulásról 2015. évben</t>
  </si>
  <si>
    <t>4 fő</t>
  </si>
  <si>
    <t>Velem községi Önkormányzat címrendje</t>
  </si>
  <si>
    <t>Velem községi Önkormányzat</t>
  </si>
  <si>
    <t xml:space="preserve">Velem községi Önkormányzat bevételei és kiadásai </t>
  </si>
  <si>
    <t>Velem községi Önkormányzat központilag szabályozott bevételei 2015. évben</t>
  </si>
  <si>
    <t>Velem községi Önkormányzat saját bevételeiről és adósságot keletkeztető ügyletekből származó fizetési kötelezettségeiről (Ft)</t>
  </si>
  <si>
    <t>Velem községi Önkormányzat 2015. évi költségvetésében európai uniós forrásból megvalósítandó fejlesztések:</t>
  </si>
  <si>
    <t>Velem községi Önkormányzat költségvetési létszámkeretének megoszlása</t>
  </si>
  <si>
    <t>2 fő</t>
  </si>
  <si>
    <t>III. Részmunkaidős foglalkoztatottak</t>
  </si>
  <si>
    <t>IV. Közfoglalkoztatottak</t>
  </si>
  <si>
    <t>Költségvetési engedélyezett álláshelyek összesen (II.+III.+IV.):</t>
  </si>
  <si>
    <t>VI.) Kiegészítés I.1. jogcímekhez</t>
  </si>
  <si>
    <t>Velemben Velemért számlára lakossági felajánlások</t>
  </si>
  <si>
    <t>2018.</t>
  </si>
  <si>
    <t>2015. évben</t>
  </si>
  <si>
    <t>Multikár vásárlása</t>
  </si>
  <si>
    <t>Kirendeltségi Iroda kazáncsere</t>
  </si>
  <si>
    <t>VASIVÍZ szennyvízhálózat kompenzáció keretében</t>
  </si>
  <si>
    <t>VASIVÍZ vízközműhálózat kompenzáció keretében</t>
  </si>
  <si>
    <t>Óvoda étkezési program</t>
  </si>
  <si>
    <t>Kossuth utca 8. ingatlan villany</t>
  </si>
  <si>
    <t>felhalmozási pénzmaradvány</t>
  </si>
  <si>
    <t>HM fc.támogatása koronaőrző hely kialakításához</t>
  </si>
  <si>
    <t>Koronaőrző hely feltárása és felújítása</t>
  </si>
  <si>
    <t>7.</t>
  </si>
  <si>
    <t>Kirendeltségi Iroda szalagfüggöny</t>
  </si>
  <si>
    <t xml:space="preserve"> 1. melléklet a 1/2015. (II. 12.) önkormányzati rendelethez</t>
  </si>
  <si>
    <t xml:space="preserve"> 2. melléklet a 1/2015. (II.12.) önkormányzati rendelethez</t>
  </si>
  <si>
    <t>3. melléklet a 1/2015. (II.12.) önkormányzati rendelethez</t>
  </si>
  <si>
    <t>4. melléklet a 1/2015. (II.12.) önkormányzati rendelethez</t>
  </si>
  <si>
    <t>5. melléklet a 1/2015. (II.12.) önkormányzati rendelethez</t>
  </si>
  <si>
    <t>6. melléklet a        1/2015 .(II.12.) önkormányzati rendelethez</t>
  </si>
  <si>
    <t>7. melléklet a           1/2015 .(II.12.)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</si>
</sst>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11"/>
      <name val="Times New Roman"/>
      <family val="1"/>
      <charset val="238"/>
    </font>
    <font>
      <i/>
      <sz val="10"/>
      <name val="Times New Roman CE"/>
      <charset val="238"/>
    </font>
    <font>
      <b/>
      <i/>
      <sz val="11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0" borderId="6" applyNumberFormat="0" applyFill="0" applyAlignment="0" applyProtection="0"/>
    <xf numFmtId="0" fontId="3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22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</cellStyleXfs>
  <cellXfs count="23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/>
    <xf numFmtId="0" fontId="4" fillId="25" borderId="0" xfId="0" applyFont="1" applyFill="1" applyAlignment="1"/>
    <xf numFmtId="0" fontId="3" fillId="25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0" fontId="3" fillId="0" borderId="0" xfId="39" applyFont="1" applyFill="1" applyAlignment="1">
      <alignment horizontal="left" vertical="top"/>
    </xf>
    <xf numFmtId="0" fontId="11" fillId="0" borderId="0" xfId="0" applyFont="1"/>
    <xf numFmtId="0" fontId="3" fillId="0" borderId="0" xfId="0" applyFont="1" applyFill="1" applyBorder="1" applyAlignment="1"/>
    <xf numFmtId="3" fontId="15" fillId="0" borderId="26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3" fontId="15" fillId="0" borderId="27" xfId="0" applyNumberFormat="1" applyFont="1" applyFill="1" applyBorder="1"/>
    <xf numFmtId="3" fontId="15" fillId="0" borderId="11" xfId="0" applyNumberFormat="1" applyFont="1" applyFill="1" applyBorder="1"/>
    <xf numFmtId="3" fontId="14" fillId="0" borderId="25" xfId="0" applyNumberFormat="1" applyFont="1" applyFill="1" applyBorder="1"/>
    <xf numFmtId="0" fontId="14" fillId="0" borderId="0" xfId="0" applyFont="1" applyFill="1"/>
    <xf numFmtId="3" fontId="14" fillId="0" borderId="28" xfId="0" applyNumberFormat="1" applyFont="1" applyFill="1" applyBorder="1"/>
    <xf numFmtId="3" fontId="15" fillId="0" borderId="0" xfId="0" applyNumberFormat="1" applyFont="1"/>
    <xf numFmtId="0" fontId="4" fillId="0" borderId="0" xfId="38" applyFont="1"/>
    <xf numFmtId="0" fontId="3" fillId="0" borderId="0" xfId="38" applyFont="1"/>
    <xf numFmtId="0" fontId="3" fillId="0" borderId="0" xfId="38" applyFont="1" applyAlignment="1"/>
    <xf numFmtId="0" fontId="14" fillId="0" borderId="0" xfId="38" applyFont="1"/>
    <xf numFmtId="0" fontId="15" fillId="0" borderId="0" xfId="38" applyFont="1"/>
    <xf numFmtId="0" fontId="14" fillId="0" borderId="0" xfId="38" applyFont="1" applyAlignment="1">
      <alignment horizontal="right"/>
    </xf>
    <xf numFmtId="0" fontId="15" fillId="0" borderId="0" xfId="38" applyFont="1" applyAlignment="1">
      <alignment horizontal="right"/>
    </xf>
    <xf numFmtId="0" fontId="14" fillId="0" borderId="0" xfId="38" applyFont="1" applyAlignment="1">
      <alignment horizontal="left"/>
    </xf>
    <xf numFmtId="0" fontId="34" fillId="0" borderId="0" xfId="38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3" fontId="34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24" borderId="0" xfId="39" applyFont="1" applyFill="1" applyBorder="1" applyAlignment="1">
      <alignment wrapText="1"/>
    </xf>
    <xf numFmtId="3" fontId="3" fillId="24" borderId="0" xfId="0" applyNumberFormat="1" applyFont="1" applyFill="1" applyAlignment="1"/>
    <xf numFmtId="3" fontId="3" fillId="25" borderId="0" xfId="0" applyNumberFormat="1" applyFont="1" applyFill="1" applyAlignment="1"/>
    <xf numFmtId="3" fontId="15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12" fillId="0" borderId="0" xfId="0" applyFont="1" applyFill="1"/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5" fillId="0" borderId="37" xfId="0" applyFont="1" applyFill="1" applyBorder="1"/>
    <xf numFmtId="3" fontId="15" fillId="0" borderId="38" xfId="0" applyNumberFormat="1" applyFont="1" applyFill="1" applyBorder="1"/>
    <xf numFmtId="3" fontId="15" fillId="0" borderId="35" xfId="0" applyNumberFormat="1" applyFont="1" applyFill="1" applyBorder="1"/>
    <xf numFmtId="3" fontId="15" fillId="0" borderId="36" xfId="0" applyNumberFormat="1" applyFont="1" applyFill="1" applyBorder="1"/>
    <xf numFmtId="0" fontId="40" fillId="0" borderId="39" xfId="0" applyFont="1" applyFill="1" applyBorder="1" applyAlignment="1">
      <alignment horizontal="left" indent="2"/>
    </xf>
    <xf numFmtId="3" fontId="40" fillId="0" borderId="40" xfId="0" applyNumberFormat="1" applyFont="1" applyFill="1" applyBorder="1"/>
    <xf numFmtId="3" fontId="40" fillId="0" borderId="41" xfId="0" applyNumberFormat="1" applyFont="1" applyFill="1" applyBorder="1"/>
    <xf numFmtId="3" fontId="40" fillId="0" borderId="27" xfId="0" applyNumberFormat="1" applyFont="1" applyFill="1" applyBorder="1"/>
    <xf numFmtId="0" fontId="15" fillId="0" borderId="39" xfId="0" applyFont="1" applyFill="1" applyBorder="1"/>
    <xf numFmtId="3" fontId="15" fillId="0" borderId="40" xfId="0" applyNumberFormat="1" applyFont="1" applyFill="1" applyBorder="1"/>
    <xf numFmtId="3" fontId="15" fillId="0" borderId="41" xfId="0" applyNumberFormat="1" applyFont="1" applyFill="1" applyBorder="1"/>
    <xf numFmtId="0" fontId="15" fillId="0" borderId="32" xfId="0" applyFont="1" applyFill="1" applyBorder="1"/>
    <xf numFmtId="3" fontId="15" fillId="0" borderId="42" xfId="0" applyNumberFormat="1" applyFont="1" applyFill="1" applyBorder="1"/>
    <xf numFmtId="3" fontId="15" fillId="0" borderId="43" xfId="0" applyNumberFormat="1" applyFont="1" applyFill="1" applyBorder="1"/>
    <xf numFmtId="3" fontId="15" fillId="0" borderId="44" xfId="0" applyNumberFormat="1" applyFont="1" applyFill="1" applyBorder="1"/>
    <xf numFmtId="0" fontId="14" fillId="0" borderId="19" xfId="0" applyFont="1" applyFill="1" applyBorder="1"/>
    <xf numFmtId="3" fontId="14" fillId="0" borderId="20" xfId="0" applyNumberFormat="1" applyFont="1" applyFill="1" applyBorder="1"/>
    <xf numFmtId="3" fontId="15" fillId="0" borderId="23" xfId="0" applyNumberFormat="1" applyFont="1" applyFill="1" applyBorder="1"/>
    <xf numFmtId="0" fontId="40" fillId="0" borderId="39" xfId="0" applyFont="1" applyFill="1" applyBorder="1"/>
    <xf numFmtId="3" fontId="40" fillId="0" borderId="23" xfId="0" applyNumberFormat="1" applyFont="1" applyFill="1" applyBorder="1"/>
    <xf numFmtId="3" fontId="40" fillId="0" borderId="26" xfId="0" applyNumberFormat="1" applyFont="1" applyFill="1" applyBorder="1"/>
    <xf numFmtId="3" fontId="15" fillId="0" borderId="45" xfId="0" applyNumberFormat="1" applyFont="1" applyFill="1" applyBorder="1"/>
    <xf numFmtId="0" fontId="40" fillId="0" borderId="39" xfId="0" applyFont="1" applyFill="1" applyBorder="1" applyAlignment="1">
      <alignment horizontal="left" wrapText="1" indent="2"/>
    </xf>
    <xf numFmtId="3" fontId="40" fillId="0" borderId="45" xfId="0" applyNumberFormat="1" applyFont="1" applyFill="1" applyBorder="1"/>
    <xf numFmtId="3" fontId="40" fillId="0" borderId="33" xfId="0" applyNumberFormat="1" applyFont="1" applyFill="1" applyBorder="1"/>
    <xf numFmtId="3" fontId="40" fillId="0" borderId="44" xfId="0" applyNumberFormat="1" applyFont="1" applyFill="1" applyBorder="1"/>
    <xf numFmtId="0" fontId="14" fillId="0" borderId="14" xfId="0" applyFont="1" applyFill="1" applyBorder="1"/>
    <xf numFmtId="3" fontId="14" fillId="0" borderId="12" xfId="0" applyNumberFormat="1" applyFont="1" applyFill="1" applyBorder="1"/>
    <xf numFmtId="3" fontId="14" fillId="0" borderId="34" xfId="0" applyNumberFormat="1" applyFont="1" applyFill="1" applyBorder="1"/>
    <xf numFmtId="0" fontId="15" fillId="0" borderId="37" xfId="0" applyFont="1" applyFill="1" applyBorder="1" applyAlignment="1">
      <alignment wrapText="1"/>
    </xf>
    <xf numFmtId="0" fontId="40" fillId="0" borderId="46" xfId="0" applyFont="1" applyFill="1" applyBorder="1"/>
    <xf numFmtId="3" fontId="40" fillId="0" borderId="29" xfId="0" applyNumberFormat="1" applyFont="1" applyFill="1" applyBorder="1"/>
    <xf numFmtId="3" fontId="40" fillId="0" borderId="10" xfId="0" applyNumberFormat="1" applyFont="1" applyFill="1" applyBorder="1"/>
    <xf numFmtId="3" fontId="40" fillId="0" borderId="11" xfId="0" applyNumberFormat="1" applyFont="1" applyFill="1" applyBorder="1"/>
    <xf numFmtId="0" fontId="14" fillId="0" borderId="16" xfId="0" applyFont="1" applyFill="1" applyBorder="1"/>
    <xf numFmtId="3" fontId="14" fillId="0" borderId="18" xfId="0" applyNumberFormat="1" applyFont="1" applyFill="1" applyBorder="1"/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3" fontId="15" fillId="0" borderId="47" xfId="0" applyNumberFormat="1" applyFont="1" applyFill="1" applyBorder="1"/>
    <xf numFmtId="0" fontId="15" fillId="0" borderId="22" xfId="0" applyFont="1" applyFill="1" applyBorder="1"/>
    <xf numFmtId="3" fontId="40" fillId="0" borderId="47" xfId="0" applyNumberFormat="1" applyFont="1" applyFill="1" applyBorder="1"/>
    <xf numFmtId="0" fontId="34" fillId="0" borderId="19" xfId="0" applyFont="1" applyFill="1" applyBorder="1" applyAlignment="1">
      <alignment wrapText="1"/>
    </xf>
    <xf numFmtId="3" fontId="34" fillId="0" borderId="48" xfId="0" applyNumberFormat="1" applyFont="1" applyFill="1" applyBorder="1"/>
    <xf numFmtId="3" fontId="34" fillId="0" borderId="31" xfId="0" applyNumberFormat="1" applyFont="1" applyFill="1" applyBorder="1"/>
    <xf numFmtId="3" fontId="34" fillId="0" borderId="25" xfId="0" applyNumberFormat="1" applyFont="1" applyFill="1" applyBorder="1"/>
    <xf numFmtId="3" fontId="12" fillId="0" borderId="0" xfId="0" applyNumberFormat="1" applyFont="1" applyFill="1"/>
    <xf numFmtId="0" fontId="2" fillId="0" borderId="0" xfId="45" applyFont="1" applyFill="1" applyBorder="1"/>
    <xf numFmtId="3" fontId="3" fillId="0" borderId="0" xfId="46" applyNumberFormat="1" applyFont="1" applyFill="1" applyAlignment="1">
      <alignment vertical="top"/>
    </xf>
    <xf numFmtId="0" fontId="3" fillId="0" borderId="0" xfId="46" applyFont="1" applyFill="1" applyAlignment="1">
      <alignment vertical="top"/>
    </xf>
    <xf numFmtId="0" fontId="3" fillId="0" borderId="0" xfId="46" applyFont="1" applyFill="1"/>
    <xf numFmtId="0" fontId="2" fillId="0" borderId="0" xfId="46" applyFont="1" applyFill="1"/>
    <xf numFmtId="3" fontId="7" fillId="0" borderId="0" xfId="46" applyNumberFormat="1" applyFont="1" applyFill="1" applyAlignment="1">
      <alignment horizontal="center" wrapText="1"/>
    </xf>
    <xf numFmtId="0" fontId="4" fillId="0" borderId="0" xfId="46" applyFont="1" applyFill="1" applyAlignment="1"/>
    <xf numFmtId="0" fontId="4" fillId="0" borderId="0" xfId="46" applyFont="1" applyFill="1"/>
    <xf numFmtId="0" fontId="5" fillId="0" borderId="0" xfId="46" applyFont="1" applyFill="1"/>
    <xf numFmtId="0" fontId="9" fillId="26" borderId="0" xfId="46" applyFont="1" applyFill="1" applyBorder="1" applyAlignment="1">
      <alignment horizontal="left"/>
    </xf>
    <xf numFmtId="3" fontId="3" fillId="26" borderId="0" xfId="46" applyNumberFormat="1" applyFont="1" applyFill="1" applyBorder="1"/>
    <xf numFmtId="0" fontId="5" fillId="0" borderId="0" xfId="46" applyFont="1" applyFill="1" applyBorder="1" applyAlignment="1">
      <alignment horizontal="left" wrapText="1" indent="3"/>
    </xf>
    <xf numFmtId="3" fontId="3" fillId="0" borderId="0" xfId="46" applyNumberFormat="1" applyFont="1" applyFill="1"/>
    <xf numFmtId="0" fontId="5" fillId="0" borderId="0" xfId="46" applyFont="1" applyFill="1" applyBorder="1" applyAlignment="1">
      <alignment horizontal="left" indent="3"/>
    </xf>
    <xf numFmtId="0" fontId="3" fillId="0" borderId="0" xfId="46" applyFont="1" applyFill="1" applyBorder="1" applyAlignment="1">
      <alignment horizontal="left" wrapText="1" indent="3"/>
    </xf>
    <xf numFmtId="0" fontId="3" fillId="0" borderId="0" xfId="46" applyFont="1" applyFill="1" applyBorder="1" applyAlignment="1">
      <alignment horizontal="left" indent="3"/>
    </xf>
    <xf numFmtId="0" fontId="4" fillId="26" borderId="0" xfId="46" applyFont="1" applyFill="1" applyBorder="1" applyAlignment="1">
      <alignment wrapText="1"/>
    </xf>
    <xf numFmtId="3" fontId="3" fillId="26" borderId="0" xfId="46" applyNumberFormat="1" applyFont="1" applyFill="1"/>
    <xf numFmtId="0" fontId="5" fillId="0" borderId="0" xfId="46" applyFont="1" applyFill="1" applyBorder="1" applyAlignment="1">
      <alignment wrapText="1"/>
    </xf>
    <xf numFmtId="2" fontId="5" fillId="0" borderId="0" xfId="46" applyNumberFormat="1" applyFont="1" applyFill="1" applyBorder="1" applyAlignment="1">
      <alignment horizontal="left" wrapText="1" indent="3"/>
    </xf>
    <xf numFmtId="0" fontId="6" fillId="0" borderId="0" xfId="46" applyFont="1" applyFill="1"/>
    <xf numFmtId="0" fontId="6" fillId="27" borderId="0" xfId="46" applyFont="1" applyFill="1" applyBorder="1"/>
    <xf numFmtId="3" fontId="6" fillId="27" borderId="0" xfId="46" applyNumberFormat="1" applyFont="1" applyFill="1"/>
    <xf numFmtId="0" fontId="3" fillId="0" borderId="0" xfId="46" applyFont="1" applyFill="1" applyBorder="1"/>
    <xf numFmtId="0" fontId="4" fillId="0" borderId="0" xfId="46" applyFont="1" applyFill="1" applyBorder="1" applyAlignment="1">
      <alignment horizontal="left" wrapText="1"/>
    </xf>
    <xf numFmtId="0" fontId="6" fillId="0" borderId="0" xfId="46" applyFont="1" applyFill="1" applyBorder="1" applyAlignment="1">
      <alignment wrapText="1"/>
    </xf>
    <xf numFmtId="0" fontId="6" fillId="27" borderId="0" xfId="46" applyFont="1" applyFill="1" applyBorder="1" applyAlignment="1">
      <alignment wrapText="1"/>
    </xf>
    <xf numFmtId="3" fontId="6" fillId="27" borderId="0" xfId="46" applyNumberFormat="1" applyFont="1" applyFill="1" applyBorder="1" applyAlignment="1">
      <alignment wrapText="1"/>
    </xf>
    <xf numFmtId="0" fontId="39" fillId="0" borderId="0" xfId="46" applyFont="1" applyFill="1"/>
    <xf numFmtId="0" fontId="8" fillId="24" borderId="0" xfId="46" applyFont="1" applyFill="1"/>
    <xf numFmtId="3" fontId="8" fillId="24" borderId="0" xfId="46" applyNumberFormat="1" applyFont="1" applyFill="1"/>
    <xf numFmtId="0" fontId="8" fillId="0" borderId="0" xfId="46" applyFont="1" applyFill="1"/>
    <xf numFmtId="0" fontId="10" fillId="0" borderId="0" xfId="46" applyFont="1" applyFill="1"/>
    <xf numFmtId="0" fontId="9" fillId="0" borderId="0" xfId="46" applyFont="1" applyFill="1" applyAlignment="1">
      <alignment horizontal="right"/>
    </xf>
    <xf numFmtId="3" fontId="4" fillId="0" borderId="0" xfId="46" applyNumberFormat="1" applyFont="1" applyFill="1"/>
    <xf numFmtId="0" fontId="10" fillId="0" borderId="0" xfId="46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24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0" fontId="3" fillId="25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/>
    <xf numFmtId="0" fontId="4" fillId="24" borderId="0" xfId="0" applyFont="1" applyFill="1" applyAlignment="1"/>
    <xf numFmtId="3" fontId="3" fillId="24" borderId="0" xfId="0" applyNumberFormat="1" applyFont="1" applyFill="1" applyAlignment="1">
      <alignment horizontal="right"/>
    </xf>
    <xf numFmtId="3" fontId="3" fillId="25" borderId="0" xfId="0" applyNumberFormat="1" applyFont="1" applyFill="1" applyAlignment="1">
      <alignment horizontal="right"/>
    </xf>
    <xf numFmtId="0" fontId="3" fillId="24" borderId="0" xfId="39" applyFont="1" applyFill="1" applyAlignment="1">
      <alignment horizontal="left" vertical="top"/>
    </xf>
    <xf numFmtId="3" fontId="3" fillId="24" borderId="0" xfId="39" applyNumberFormat="1" applyFont="1" applyFill="1" applyBorder="1" applyAlignment="1">
      <alignment horizontal="right"/>
    </xf>
    <xf numFmtId="0" fontId="3" fillId="24" borderId="0" xfId="0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3" fillId="25" borderId="0" xfId="0" applyFont="1" applyFill="1" applyBorder="1" applyAlignment="1"/>
    <xf numFmtId="3" fontId="3" fillId="25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/>
    <xf numFmtId="3" fontId="3" fillId="24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25" borderId="0" xfId="39" applyFont="1" applyFill="1" applyAlignment="1">
      <alignment horizontal="left"/>
    </xf>
    <xf numFmtId="0" fontId="3" fillId="25" borderId="0" xfId="39" applyFont="1" applyFill="1" applyBorder="1" applyAlignment="1"/>
    <xf numFmtId="3" fontId="3" fillId="25" borderId="0" xfId="39" applyNumberFormat="1" applyFont="1" applyFill="1" applyBorder="1" applyAlignment="1">
      <alignment horizontal="right"/>
    </xf>
    <xf numFmtId="3" fontId="4" fillId="24" borderId="0" xfId="0" applyNumberFormat="1" applyFont="1" applyFill="1"/>
    <xf numFmtId="3" fontId="4" fillId="25" borderId="0" xfId="0" applyNumberFormat="1" applyFont="1" applyFill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3" fontId="42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3" fontId="2" fillId="0" borderId="0" xfId="0" applyNumberFormat="1" applyFont="1"/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/>
    <xf numFmtId="0" fontId="3" fillId="28" borderId="0" xfId="0" applyFont="1" applyFill="1"/>
    <xf numFmtId="0" fontId="3" fillId="28" borderId="0" xfId="0" applyFont="1" applyFill="1" applyAlignment="1">
      <alignment wrapText="1"/>
    </xf>
    <xf numFmtId="3" fontId="3" fillId="28" borderId="0" xfId="0" applyNumberFormat="1" applyFont="1" applyFill="1" applyAlignment="1"/>
    <xf numFmtId="3" fontId="4" fillId="26" borderId="0" xfId="46" applyNumberFormat="1" applyFont="1" applyFill="1"/>
    <xf numFmtId="0" fontId="3" fillId="29" borderId="0" xfId="39" applyFont="1" applyFill="1" applyAlignment="1">
      <alignment horizontal="left" vertical="top"/>
    </xf>
    <xf numFmtId="0" fontId="3" fillId="29" borderId="0" xfId="0" applyFont="1" applyFill="1" applyAlignment="1">
      <alignment vertical="center" wrapText="1"/>
    </xf>
    <xf numFmtId="3" fontId="3" fillId="29" borderId="0" xfId="0" applyNumberFormat="1" applyFont="1" applyFill="1" applyAlignment="1">
      <alignment vertical="center"/>
    </xf>
    <xf numFmtId="0" fontId="3" fillId="28" borderId="0" xfId="39" applyFont="1" applyFill="1" applyAlignment="1">
      <alignment horizontal="left" vertical="top"/>
    </xf>
    <xf numFmtId="0" fontId="3" fillId="28" borderId="0" xfId="39" applyFont="1" applyFill="1" applyBorder="1" applyAlignment="1">
      <alignment wrapText="1"/>
    </xf>
    <xf numFmtId="3" fontId="3" fillId="28" borderId="0" xfId="39" applyNumberFormat="1" applyFont="1" applyFill="1" applyBorder="1" applyAlignment="1">
      <alignment horizontal="right"/>
    </xf>
    <xf numFmtId="0" fontId="13" fillId="0" borderId="0" xfId="38" applyFont="1" applyAlignment="1">
      <alignment horizontal="center"/>
    </xf>
    <xf numFmtId="0" fontId="2" fillId="0" borderId="0" xfId="45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4" fillId="0" borderId="0" xfId="46" applyFont="1" applyFill="1" applyAlignment="1">
      <alignment horizontal="center"/>
    </xf>
    <xf numFmtId="0" fontId="4" fillId="0" borderId="0" xfId="46" applyFont="1" applyFill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2" fillId="0" borderId="0" xfId="0" applyNumberFormat="1" applyFont="1" applyAlignment="1"/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ál 2" xfId="37"/>
    <cellStyle name="Normál_2013. költségvetés mell" xfId="46"/>
    <cellStyle name="Normál_2013. ktsgv mell III. név egységes Bozsok" xfId="38"/>
    <cellStyle name="Normál_melléklet összesen_2012. koncepció kiegészítő táblázatok" xfId="39"/>
    <cellStyle name="Normál_R_2MELL" xfId="45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mruColors>
      <color rgb="FFFF99CC"/>
      <color rgb="FFFF99FF"/>
      <color rgb="FFCCFFCC"/>
      <color rgb="FF99FF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8" workbookViewId="0">
      <selection activeCell="D18" sqref="D18"/>
    </sheetView>
  </sheetViews>
  <sheetFormatPr baseColWidth="10" defaultColWidth="8.7109375" defaultRowHeight="12" x14ac:dyDescent="0"/>
  <cols>
    <col min="1" max="1" width="12" style="40" customWidth="1"/>
    <col min="2" max="2" width="12.28515625" style="40" customWidth="1"/>
    <col min="3" max="3" width="6" style="41" customWidth="1"/>
    <col min="4" max="4" width="37.140625" style="41" customWidth="1"/>
    <col min="5" max="16384" width="8.7109375" style="41"/>
  </cols>
  <sheetData>
    <row r="1" spans="1:8" ht="18.75" customHeight="1"/>
    <row r="2" spans="1:8" ht="16">
      <c r="A2" s="215" t="s">
        <v>175</v>
      </c>
      <c r="B2" s="215"/>
      <c r="C2" s="215"/>
      <c r="D2" s="215"/>
      <c r="E2" s="215"/>
      <c r="F2" s="215"/>
      <c r="G2" s="42"/>
      <c r="H2" s="42"/>
    </row>
    <row r="3" spans="1:8" ht="13">
      <c r="A3" s="43"/>
      <c r="B3" s="43"/>
      <c r="C3" s="44"/>
      <c r="D3" s="44"/>
      <c r="E3" s="44"/>
      <c r="F3" s="44"/>
    </row>
    <row r="4" spans="1:8" ht="27.75" customHeight="1">
      <c r="A4" s="43"/>
      <c r="B4" s="43"/>
      <c r="C4" s="44"/>
      <c r="D4" s="44"/>
      <c r="E4" s="44"/>
      <c r="F4" s="44"/>
    </row>
    <row r="5" spans="1:8" ht="13">
      <c r="A5" s="45" t="s">
        <v>32</v>
      </c>
      <c r="B5" s="45"/>
      <c r="C5" s="44"/>
      <c r="D5" s="44"/>
      <c r="E5" s="44"/>
      <c r="F5" s="44"/>
    </row>
    <row r="6" spans="1:8" ht="13">
      <c r="A6" s="45"/>
      <c r="B6" s="45" t="s">
        <v>33</v>
      </c>
      <c r="C6" s="44"/>
      <c r="D6" s="44"/>
      <c r="E6" s="44"/>
      <c r="F6" s="44"/>
    </row>
    <row r="7" spans="1:8" ht="25.5" customHeight="1">
      <c r="A7" s="45" t="s">
        <v>6</v>
      </c>
      <c r="B7" s="45"/>
      <c r="C7" s="46"/>
      <c r="D7" s="47" t="s">
        <v>176</v>
      </c>
      <c r="E7" s="44"/>
      <c r="F7" s="44"/>
    </row>
    <row r="8" spans="1:8" ht="25.5" customHeight="1">
      <c r="A8" s="45"/>
      <c r="B8" s="45"/>
      <c r="C8" s="46"/>
      <c r="D8" s="47"/>
      <c r="E8" s="44"/>
      <c r="F8" s="44"/>
    </row>
    <row r="9" spans="1:8" ht="25.5" customHeight="1">
      <c r="A9" s="45"/>
      <c r="B9" s="45"/>
      <c r="C9" s="46"/>
      <c r="D9" s="48"/>
      <c r="E9" s="44"/>
      <c r="F9" s="44"/>
    </row>
    <row r="10" spans="1:8" ht="25.5" customHeight="1">
      <c r="A10" s="45"/>
      <c r="B10" s="45"/>
      <c r="C10" s="46"/>
      <c r="D10" s="48"/>
      <c r="E10" s="44"/>
      <c r="F10" s="44"/>
    </row>
    <row r="11" spans="1:8" ht="25.5" customHeight="1">
      <c r="A11" s="45"/>
      <c r="B11" s="45"/>
      <c r="C11" s="46"/>
      <c r="D11" s="48"/>
      <c r="E11" s="44"/>
      <c r="F11" s="44"/>
    </row>
    <row r="12" spans="1:8" ht="13">
      <c r="A12" s="43"/>
      <c r="B12" s="43"/>
      <c r="C12" s="44"/>
      <c r="D12" s="44"/>
      <c r="E12" s="44"/>
      <c r="F12" s="44"/>
    </row>
    <row r="13" spans="1:8" ht="13">
      <c r="A13" s="43"/>
      <c r="B13" s="43"/>
      <c r="C13" s="44"/>
      <c r="D13" s="44"/>
      <c r="E13" s="44"/>
      <c r="F13" s="44"/>
    </row>
    <row r="14" spans="1:8" ht="13">
      <c r="A14" s="43"/>
      <c r="B14" s="43"/>
      <c r="C14" s="44"/>
      <c r="D14" s="44"/>
      <c r="E14" s="44"/>
      <c r="F14" s="44"/>
    </row>
    <row r="15" spans="1:8" ht="13">
      <c r="A15" s="43"/>
      <c r="B15" s="43"/>
      <c r="C15" s="44"/>
      <c r="D15" s="44"/>
      <c r="E15" s="44"/>
      <c r="F15" s="44"/>
    </row>
    <row r="16" spans="1:8" ht="13">
      <c r="A16" s="43"/>
      <c r="B16" s="43"/>
      <c r="C16" s="44"/>
      <c r="D16" s="44"/>
      <c r="E16" s="44"/>
      <c r="F16" s="44"/>
    </row>
    <row r="17" spans="1:6" ht="13">
      <c r="A17" s="43"/>
      <c r="B17" s="43"/>
      <c r="C17" s="44"/>
      <c r="D17" s="44"/>
      <c r="E17" s="44"/>
      <c r="F17" s="44"/>
    </row>
    <row r="18" spans="1:6" ht="13">
      <c r="A18" s="43"/>
      <c r="B18" s="43"/>
      <c r="C18" s="44"/>
      <c r="D18" s="44"/>
      <c r="E18" s="44"/>
      <c r="F18" s="44"/>
    </row>
    <row r="19" spans="1:6" ht="13">
      <c r="A19" s="43"/>
      <c r="B19" s="43"/>
      <c r="C19" s="44"/>
      <c r="D19" s="44"/>
      <c r="E19" s="44"/>
      <c r="F19" s="44"/>
    </row>
    <row r="20" spans="1:6" ht="13">
      <c r="A20" s="43"/>
      <c r="B20" s="43"/>
      <c r="C20" s="44"/>
      <c r="D20" s="44"/>
      <c r="E20" s="44"/>
      <c r="F20" s="44"/>
    </row>
    <row r="21" spans="1:6" ht="13">
      <c r="A21" s="43"/>
      <c r="B21" s="43"/>
      <c r="C21" s="44"/>
      <c r="D21" s="44"/>
      <c r="E21" s="44"/>
      <c r="F21" s="44"/>
    </row>
    <row r="22" spans="1:6" ht="13">
      <c r="A22" s="43"/>
      <c r="B22" s="43"/>
      <c r="C22" s="44"/>
      <c r="D22" s="44"/>
      <c r="E22" s="44"/>
      <c r="F22" s="44"/>
    </row>
    <row r="23" spans="1:6" ht="13">
      <c r="A23" s="43"/>
      <c r="B23" s="43"/>
      <c r="C23" s="44"/>
      <c r="D23" s="44"/>
      <c r="E23" s="44"/>
      <c r="F23" s="44"/>
    </row>
    <row r="24" spans="1:6" ht="13">
      <c r="A24" s="43"/>
      <c r="B24" s="43"/>
      <c r="C24" s="44"/>
      <c r="D24" s="44"/>
      <c r="E24" s="44"/>
      <c r="F24" s="44"/>
    </row>
    <row r="25" spans="1:6" ht="13">
      <c r="A25" s="43"/>
      <c r="B25" s="43"/>
      <c r="C25" s="44"/>
      <c r="D25" s="44"/>
      <c r="E25" s="44"/>
      <c r="F25" s="44"/>
    </row>
    <row r="26" spans="1:6" ht="13">
      <c r="A26" s="43"/>
      <c r="B26" s="43"/>
      <c r="C26" s="44"/>
      <c r="D26" s="44"/>
      <c r="E26" s="44"/>
      <c r="F26" s="44"/>
    </row>
    <row r="27" spans="1:6" ht="13">
      <c r="A27" s="43"/>
      <c r="B27" s="43"/>
      <c r="C27" s="44"/>
      <c r="D27" s="44"/>
      <c r="E27" s="44"/>
      <c r="F27" s="44"/>
    </row>
    <row r="28" spans="1:6" ht="13">
      <c r="A28" s="43"/>
      <c r="B28" s="43"/>
      <c r="C28" s="44"/>
      <c r="D28" s="44"/>
      <c r="E28" s="44"/>
      <c r="F28" s="44"/>
    </row>
    <row r="29" spans="1:6" ht="13">
      <c r="A29" s="43"/>
      <c r="B29" s="43"/>
      <c r="C29" s="44"/>
      <c r="D29" s="44"/>
      <c r="E29" s="44"/>
      <c r="F29" s="44"/>
    </row>
    <row r="30" spans="1:6" ht="13">
      <c r="A30" s="43"/>
      <c r="B30" s="43"/>
      <c r="C30" s="44"/>
      <c r="D30" s="44"/>
      <c r="E30" s="44"/>
      <c r="F30" s="44"/>
    </row>
    <row r="31" spans="1:6" ht="13">
      <c r="A31" s="43"/>
      <c r="B31" s="43"/>
      <c r="C31" s="44"/>
      <c r="D31" s="44"/>
      <c r="E31" s="44"/>
      <c r="F31" s="44"/>
    </row>
    <row r="32" spans="1:6" ht="13">
      <c r="A32" s="43"/>
      <c r="B32" s="43"/>
      <c r="C32" s="44"/>
      <c r="D32" s="44"/>
      <c r="E32" s="44"/>
      <c r="F32" s="44"/>
    </row>
    <row r="33" spans="1:6" ht="13">
      <c r="A33" s="43"/>
      <c r="B33" s="43"/>
      <c r="C33" s="44"/>
      <c r="D33" s="44"/>
      <c r="E33" s="44"/>
      <c r="F33" s="44"/>
    </row>
    <row r="34" spans="1:6" ht="13">
      <c r="A34" s="43"/>
      <c r="B34" s="43"/>
      <c r="C34" s="44"/>
      <c r="D34" s="44"/>
      <c r="E34" s="44"/>
      <c r="F34" s="44"/>
    </row>
    <row r="35" spans="1:6" ht="13">
      <c r="A35" s="43"/>
      <c r="B35" s="43"/>
      <c r="C35" s="44"/>
      <c r="D35" s="44"/>
      <c r="E35" s="44"/>
      <c r="F35" s="44"/>
    </row>
    <row r="36" spans="1:6" ht="13">
      <c r="A36" s="43"/>
      <c r="B36" s="43"/>
      <c r="C36" s="44"/>
      <c r="D36" s="44"/>
      <c r="E36" s="44"/>
      <c r="F36" s="44"/>
    </row>
    <row r="37" spans="1:6" ht="13">
      <c r="A37" s="43"/>
      <c r="B37" s="43"/>
      <c r="C37" s="44"/>
      <c r="D37" s="44"/>
      <c r="E37" s="44"/>
      <c r="F37" s="44"/>
    </row>
    <row r="38" spans="1:6" ht="13">
      <c r="A38" s="43"/>
      <c r="B38" s="43"/>
      <c r="C38" s="44"/>
      <c r="D38" s="44"/>
      <c r="E38" s="44"/>
      <c r="F38" s="44"/>
    </row>
    <row r="39" spans="1:6" ht="13">
      <c r="A39" s="43"/>
      <c r="B39" s="43"/>
      <c r="C39" s="44"/>
      <c r="D39" s="44"/>
      <c r="E39" s="44"/>
      <c r="F39" s="44"/>
    </row>
    <row r="40" spans="1:6" ht="13">
      <c r="A40" s="43"/>
      <c r="B40" s="43"/>
      <c r="C40" s="44"/>
      <c r="D40" s="44"/>
      <c r="E40" s="44"/>
      <c r="F40" s="44"/>
    </row>
    <row r="41" spans="1:6" ht="13">
      <c r="A41" s="43"/>
      <c r="B41" s="43"/>
      <c r="C41" s="44"/>
      <c r="D41" s="44"/>
      <c r="E41" s="44"/>
      <c r="F41" s="44"/>
    </row>
    <row r="42" spans="1:6" ht="13">
      <c r="A42" s="43"/>
      <c r="B42" s="43"/>
      <c r="C42" s="44"/>
      <c r="D42" s="44"/>
      <c r="E42" s="44"/>
      <c r="F42" s="44"/>
    </row>
    <row r="43" spans="1:6" ht="13">
      <c r="A43" s="43"/>
      <c r="B43" s="43"/>
      <c r="C43" s="44"/>
      <c r="D43" s="44"/>
      <c r="E43" s="44"/>
      <c r="F43" s="44"/>
    </row>
    <row r="44" spans="1:6" ht="13">
      <c r="A44" s="43"/>
      <c r="B44" s="43"/>
      <c r="C44" s="44"/>
      <c r="D44" s="44"/>
      <c r="E44" s="44"/>
      <c r="F44" s="44"/>
    </row>
    <row r="45" spans="1:6" ht="13">
      <c r="A45" s="43"/>
      <c r="B45" s="43"/>
      <c r="C45" s="44"/>
      <c r="D45" s="44"/>
      <c r="E45" s="44"/>
      <c r="F45" s="44"/>
    </row>
    <row r="46" spans="1:6" ht="13">
      <c r="A46" s="43"/>
      <c r="B46" s="43"/>
      <c r="C46" s="44"/>
      <c r="D46" s="44"/>
      <c r="E46" s="44"/>
      <c r="F46" s="44"/>
    </row>
    <row r="47" spans="1:6" ht="13">
      <c r="A47" s="43"/>
      <c r="B47" s="43"/>
      <c r="C47" s="44"/>
      <c r="D47" s="44"/>
      <c r="E47" s="44"/>
      <c r="F47" s="44"/>
    </row>
    <row r="48" spans="1:6" ht="13">
      <c r="A48" s="43"/>
      <c r="B48" s="43"/>
      <c r="C48" s="44"/>
      <c r="D48" s="44"/>
      <c r="E48" s="44"/>
      <c r="F48" s="44"/>
    </row>
    <row r="49" spans="1:6" ht="13">
      <c r="A49" s="43"/>
      <c r="B49" s="43"/>
      <c r="C49" s="44"/>
      <c r="D49" s="44"/>
      <c r="E49" s="44"/>
      <c r="F49" s="44"/>
    </row>
    <row r="50" spans="1:6" ht="13">
      <c r="A50" s="43"/>
      <c r="B50" s="43"/>
      <c r="C50" s="44"/>
      <c r="D50" s="44"/>
      <c r="E50" s="44"/>
      <c r="F50" s="44"/>
    </row>
    <row r="51" spans="1:6" ht="13">
      <c r="A51" s="43"/>
      <c r="B51" s="43"/>
      <c r="C51" s="44"/>
      <c r="D51" s="44"/>
      <c r="E51" s="44"/>
      <c r="F51" s="44"/>
    </row>
    <row r="52" spans="1:6" ht="13">
      <c r="A52" s="43"/>
      <c r="B52" s="43"/>
      <c r="C52" s="44"/>
      <c r="D52" s="44"/>
      <c r="E52" s="44"/>
      <c r="F52" s="44"/>
    </row>
    <row r="53" spans="1:6" ht="13">
      <c r="A53" s="43"/>
      <c r="B53" s="43"/>
      <c r="C53" s="44"/>
      <c r="D53" s="44"/>
      <c r="E53" s="44"/>
      <c r="F53" s="44"/>
    </row>
    <row r="54" spans="1:6" ht="13">
      <c r="A54" s="43"/>
      <c r="B54" s="43"/>
      <c r="C54" s="44"/>
      <c r="D54" s="44"/>
      <c r="E54" s="44"/>
      <c r="F54" s="44"/>
    </row>
    <row r="55" spans="1:6" ht="13">
      <c r="A55" s="43"/>
      <c r="B55" s="43"/>
      <c r="C55" s="44"/>
      <c r="D55" s="44"/>
      <c r="E55" s="44"/>
      <c r="F55" s="44"/>
    </row>
    <row r="56" spans="1:6" ht="13">
      <c r="A56" s="43"/>
      <c r="B56" s="43"/>
      <c r="C56" s="44"/>
      <c r="D56" s="44"/>
      <c r="E56" s="44"/>
      <c r="F56" s="44"/>
    </row>
    <row r="57" spans="1:6" ht="13">
      <c r="A57" s="43"/>
      <c r="B57" s="43"/>
      <c r="C57" s="44"/>
      <c r="D57" s="44"/>
      <c r="E57" s="44"/>
      <c r="F57" s="44"/>
    </row>
    <row r="58" spans="1:6" ht="13">
      <c r="A58" s="43"/>
      <c r="B58" s="43"/>
      <c r="C58" s="44"/>
      <c r="D58" s="44"/>
      <c r="E58" s="44"/>
      <c r="F58" s="44"/>
    </row>
    <row r="59" spans="1:6" ht="13">
      <c r="A59" s="43"/>
      <c r="B59" s="43"/>
      <c r="C59" s="44"/>
      <c r="D59" s="44"/>
      <c r="E59" s="44"/>
      <c r="F59" s="44"/>
    </row>
    <row r="60" spans="1:6" ht="13">
      <c r="A60" s="43"/>
      <c r="B60" s="43"/>
      <c r="C60" s="44"/>
      <c r="D60" s="44"/>
      <c r="E60" s="44"/>
      <c r="F60" s="44"/>
    </row>
    <row r="61" spans="1:6" ht="13">
      <c r="A61" s="43"/>
      <c r="B61" s="43"/>
      <c r="C61" s="44"/>
      <c r="D61" s="44"/>
      <c r="E61" s="44"/>
      <c r="F61" s="44"/>
    </row>
    <row r="62" spans="1:6" ht="13">
      <c r="A62" s="43"/>
      <c r="B62" s="43"/>
      <c r="C62" s="44"/>
      <c r="D62" s="44"/>
      <c r="E62" s="44"/>
      <c r="F62" s="44"/>
    </row>
    <row r="63" spans="1:6" ht="13">
      <c r="A63" s="43"/>
      <c r="B63" s="43"/>
      <c r="C63" s="44"/>
      <c r="D63" s="44"/>
      <c r="E63" s="44"/>
      <c r="F63" s="44"/>
    </row>
    <row r="64" spans="1:6" ht="13">
      <c r="A64" s="43"/>
      <c r="B64" s="43"/>
      <c r="C64" s="44"/>
      <c r="D64" s="44"/>
      <c r="E64" s="44"/>
      <c r="F64" s="44"/>
    </row>
    <row r="65" spans="1:6" ht="13">
      <c r="A65" s="43"/>
      <c r="B65" s="43"/>
      <c r="C65" s="44"/>
      <c r="D65" s="44"/>
      <c r="E65" s="44"/>
      <c r="F65" s="44"/>
    </row>
    <row r="66" spans="1:6" ht="13">
      <c r="A66" s="43"/>
      <c r="B66" s="43"/>
      <c r="C66" s="44"/>
      <c r="D66" s="44"/>
      <c r="E66" s="44"/>
      <c r="F66" s="44"/>
    </row>
    <row r="67" spans="1:6" ht="13">
      <c r="A67" s="43"/>
      <c r="B67" s="43"/>
      <c r="C67" s="44"/>
      <c r="D67" s="44"/>
      <c r="E67" s="44"/>
      <c r="F67" s="44"/>
    </row>
    <row r="68" spans="1:6" ht="13">
      <c r="A68" s="43"/>
      <c r="B68" s="43"/>
      <c r="C68" s="44"/>
      <c r="D68" s="44"/>
      <c r="E68" s="44"/>
      <c r="F68" s="44"/>
    </row>
    <row r="69" spans="1:6" ht="13">
      <c r="A69" s="43"/>
      <c r="B69" s="43"/>
      <c r="C69" s="44"/>
      <c r="D69" s="44"/>
      <c r="E69" s="44"/>
      <c r="F69" s="44"/>
    </row>
    <row r="70" spans="1:6" ht="13">
      <c r="A70" s="43"/>
      <c r="B70" s="43"/>
      <c r="C70" s="44"/>
      <c r="D70" s="44"/>
      <c r="E70" s="44"/>
      <c r="F70" s="44"/>
    </row>
    <row r="71" spans="1:6" ht="13">
      <c r="A71" s="43"/>
      <c r="B71" s="43"/>
      <c r="C71" s="44"/>
      <c r="D71" s="44"/>
      <c r="E71" s="44"/>
      <c r="F71" s="44"/>
    </row>
    <row r="72" spans="1:6" ht="13">
      <c r="A72" s="43"/>
      <c r="B72" s="43"/>
      <c r="C72" s="44"/>
      <c r="D72" s="44"/>
      <c r="E72" s="44"/>
      <c r="F72" s="44"/>
    </row>
  </sheetData>
  <mergeCells count="1">
    <mergeCell ref="A2:F2"/>
  </mergeCells>
  <phoneticPr fontId="16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SheetLayoutView="100" workbookViewId="0">
      <selection sqref="A1:B1"/>
    </sheetView>
  </sheetViews>
  <sheetFormatPr baseColWidth="10" defaultColWidth="8.7109375" defaultRowHeight="16" x14ac:dyDescent="0"/>
  <cols>
    <col min="1" max="1" width="67.5703125" style="71" bestFit="1" customWidth="1"/>
    <col min="2" max="2" width="9" style="71" hidden="1" customWidth="1"/>
    <col min="3" max="3" width="9.5703125" style="71" hidden="1" customWidth="1"/>
    <col min="4" max="4" width="2" style="71" hidden="1" customWidth="1"/>
    <col min="5" max="5" width="15.7109375" style="71" customWidth="1"/>
    <col min="6" max="16384" width="8.7109375" style="71"/>
  </cols>
  <sheetData>
    <row r="1" spans="1:6">
      <c r="A1" s="216" t="s">
        <v>201</v>
      </c>
      <c r="B1" s="216"/>
    </row>
    <row r="2" spans="1:6">
      <c r="A2" s="217" t="s">
        <v>177</v>
      </c>
      <c r="B2" s="217"/>
      <c r="C2" s="217"/>
      <c r="D2" s="217"/>
      <c r="E2" s="217"/>
    </row>
    <row r="3" spans="1:6">
      <c r="A3" s="217" t="s">
        <v>189</v>
      </c>
      <c r="B3" s="217"/>
      <c r="C3" s="217"/>
      <c r="D3" s="217"/>
      <c r="E3" s="217"/>
    </row>
    <row r="4" spans="1:6" s="33" customFormat="1" ht="21" customHeight="1" thickBot="1">
      <c r="A4" s="218" t="s">
        <v>25</v>
      </c>
      <c r="B4" s="218"/>
      <c r="C4" s="218"/>
      <c r="D4" s="218"/>
      <c r="E4" s="218"/>
    </row>
    <row r="5" spans="1:6" s="33" customFormat="1" ht="42" customHeight="1" thickBot="1">
      <c r="A5" s="72" t="s">
        <v>26</v>
      </c>
      <c r="B5" s="73" t="s">
        <v>59</v>
      </c>
      <c r="C5" s="73" t="s">
        <v>60</v>
      </c>
      <c r="D5" s="74" t="s">
        <v>61</v>
      </c>
      <c r="E5" s="75" t="s">
        <v>62</v>
      </c>
    </row>
    <row r="6" spans="1:6" s="33" customFormat="1" ht="13">
      <c r="A6" s="76" t="s">
        <v>63</v>
      </c>
      <c r="B6" s="77"/>
      <c r="C6" s="78"/>
      <c r="D6" s="78"/>
      <c r="E6" s="79">
        <f>E7+E8</f>
        <v>31350</v>
      </c>
      <c r="F6" s="32"/>
    </row>
    <row r="7" spans="1:6" s="33" customFormat="1" ht="13">
      <c r="A7" s="80" t="s">
        <v>64</v>
      </c>
      <c r="B7" s="81"/>
      <c r="C7" s="82"/>
      <c r="D7" s="82"/>
      <c r="E7" s="83">
        <v>18216</v>
      </c>
    </row>
    <row r="8" spans="1:6" s="33" customFormat="1" ht="13">
      <c r="A8" s="80" t="s">
        <v>65</v>
      </c>
      <c r="B8" s="81"/>
      <c r="C8" s="82"/>
      <c r="D8" s="82"/>
      <c r="E8" s="83">
        <f>12754+380</f>
        <v>13134</v>
      </c>
    </row>
    <row r="9" spans="1:6" s="33" customFormat="1" ht="13">
      <c r="A9" s="84" t="s">
        <v>66</v>
      </c>
      <c r="B9" s="85"/>
      <c r="C9" s="86"/>
      <c r="D9" s="86"/>
      <c r="E9" s="34">
        <v>7330</v>
      </c>
    </row>
    <row r="10" spans="1:6" s="33" customFormat="1" ht="13">
      <c r="A10" s="84" t="s">
        <v>67</v>
      </c>
      <c r="B10" s="85"/>
      <c r="C10" s="86"/>
      <c r="D10" s="86"/>
      <c r="E10" s="34">
        <f>1697+49+2+17510</f>
        <v>19258</v>
      </c>
    </row>
    <row r="11" spans="1:6" s="33" customFormat="1" ht="14" thickBot="1">
      <c r="A11" s="87" t="s">
        <v>68</v>
      </c>
      <c r="B11" s="88"/>
      <c r="C11" s="89"/>
      <c r="D11" s="89"/>
      <c r="E11" s="90">
        <f>1544+629</f>
        <v>2173</v>
      </c>
    </row>
    <row r="12" spans="1:6" s="37" customFormat="1" ht="14" thickBot="1">
      <c r="A12" s="91" t="s">
        <v>69</v>
      </c>
      <c r="B12" s="92">
        <f>SUM(B6:B10)</f>
        <v>0</v>
      </c>
      <c r="C12" s="36">
        <f>SUM(C6:C10)</f>
        <v>0</v>
      </c>
      <c r="D12" s="36">
        <f>SUM(D6:D10)</f>
        <v>0</v>
      </c>
      <c r="E12" s="36">
        <f>E6+E9+E10+E11</f>
        <v>60111</v>
      </c>
    </row>
    <row r="13" spans="1:6" s="33" customFormat="1" ht="13">
      <c r="A13" s="76" t="s">
        <v>70</v>
      </c>
      <c r="B13" s="93"/>
      <c r="C13" s="31"/>
      <c r="D13" s="31"/>
      <c r="E13" s="31"/>
    </row>
    <row r="14" spans="1:6" s="33" customFormat="1" ht="13">
      <c r="A14" s="94" t="s">
        <v>71</v>
      </c>
      <c r="B14" s="95"/>
      <c r="C14" s="96"/>
      <c r="D14" s="96"/>
      <c r="E14" s="96"/>
    </row>
    <row r="15" spans="1:6" s="33" customFormat="1" ht="13">
      <c r="A15" s="84" t="s">
        <v>72</v>
      </c>
      <c r="B15" s="97"/>
      <c r="C15" s="34"/>
      <c r="D15" s="34"/>
      <c r="E15" s="34">
        <v>1000</v>
      </c>
    </row>
    <row r="16" spans="1:6" s="33" customFormat="1" ht="13">
      <c r="A16" s="84" t="s">
        <v>57</v>
      </c>
      <c r="B16" s="97"/>
      <c r="C16" s="34"/>
      <c r="D16" s="34"/>
      <c r="E16" s="34">
        <f>SUM(E17:E18)</f>
        <v>660</v>
      </c>
    </row>
    <row r="17" spans="1:5" s="33" customFormat="1" ht="13">
      <c r="A17" s="98" t="s">
        <v>73</v>
      </c>
      <c r="B17" s="99"/>
      <c r="C17" s="83"/>
      <c r="D17" s="83"/>
      <c r="E17" s="83"/>
    </row>
    <row r="18" spans="1:5" s="33" customFormat="1" ht="14" thickBot="1">
      <c r="A18" s="98" t="s">
        <v>74</v>
      </c>
      <c r="B18" s="100"/>
      <c r="C18" s="101"/>
      <c r="D18" s="101"/>
      <c r="E18" s="101">
        <v>660</v>
      </c>
    </row>
    <row r="19" spans="1:5" s="37" customFormat="1" ht="14.25" customHeight="1" thickBot="1">
      <c r="A19" s="91" t="s">
        <v>75</v>
      </c>
      <c r="B19" s="92">
        <f>SUM(B13:B18)</f>
        <v>0</v>
      </c>
      <c r="C19" s="36">
        <f>SUM(C13:C18)</f>
        <v>0</v>
      </c>
      <c r="D19" s="36">
        <f>SUM(D13:D18)</f>
        <v>0</v>
      </c>
      <c r="E19" s="36">
        <f>E16+E15+E13</f>
        <v>1660</v>
      </c>
    </row>
    <row r="20" spans="1:5" s="37" customFormat="1" ht="15.75" customHeight="1" thickBot="1">
      <c r="A20" s="102" t="s">
        <v>76</v>
      </c>
      <c r="B20" s="103"/>
      <c r="C20" s="104"/>
      <c r="D20" s="104"/>
      <c r="E20" s="104">
        <f>E19+E12</f>
        <v>61771</v>
      </c>
    </row>
    <row r="21" spans="1:5" s="33" customFormat="1" ht="13">
      <c r="A21" s="105" t="s">
        <v>77</v>
      </c>
      <c r="B21" s="77"/>
      <c r="C21" s="78"/>
      <c r="D21" s="78"/>
      <c r="E21" s="79">
        <f>SUM(E22:E23)</f>
        <v>14500</v>
      </c>
    </row>
    <row r="22" spans="1:5" s="33" customFormat="1" ht="13">
      <c r="A22" s="94" t="s">
        <v>78</v>
      </c>
      <c r="B22" s="81"/>
      <c r="C22" s="82"/>
      <c r="D22" s="82"/>
      <c r="E22" s="83">
        <v>9123</v>
      </c>
    </row>
    <row r="23" spans="1:5" s="33" customFormat="1" ht="14" thickBot="1">
      <c r="A23" s="106" t="s">
        <v>79</v>
      </c>
      <c r="B23" s="107"/>
      <c r="C23" s="108"/>
      <c r="D23" s="108"/>
      <c r="E23" s="109">
        <v>5377</v>
      </c>
    </row>
    <row r="24" spans="1:5" s="37" customFormat="1" ht="15.75" customHeight="1" thickBot="1">
      <c r="A24" s="91" t="s">
        <v>80</v>
      </c>
      <c r="B24" s="92"/>
      <c r="C24" s="36"/>
      <c r="D24" s="36"/>
      <c r="E24" s="36">
        <f>SUM(E21)</f>
        <v>14500</v>
      </c>
    </row>
    <row r="25" spans="1:5" s="37" customFormat="1" ht="15.75" customHeight="1" thickBot="1">
      <c r="A25" s="110" t="s">
        <v>27</v>
      </c>
      <c r="B25" s="111" t="e">
        <f>B12+B19+B21+#REF!</f>
        <v>#REF!</v>
      </c>
      <c r="C25" s="38">
        <f>C12+C19+C21</f>
        <v>0</v>
      </c>
      <c r="D25" s="38" t="e">
        <f>D12+D19+D21+#REF!</f>
        <v>#REF!</v>
      </c>
      <c r="E25" s="38">
        <f>E12+E19+E21</f>
        <v>76271</v>
      </c>
    </row>
    <row r="26" spans="1:5" s="33" customFormat="1" ht="13"/>
    <row r="27" spans="1:5" s="33" customFormat="1" ht="14" thickBot="1">
      <c r="A27" s="218" t="s">
        <v>28</v>
      </c>
      <c r="B27" s="218"/>
      <c r="C27" s="218"/>
      <c r="D27" s="218"/>
      <c r="E27" s="218"/>
    </row>
    <row r="28" spans="1:5" s="33" customFormat="1" ht="36" customHeight="1" thickBot="1">
      <c r="A28" s="112" t="s">
        <v>26</v>
      </c>
      <c r="B28" s="113" t="s">
        <v>81</v>
      </c>
      <c r="C28" s="114" t="s">
        <v>55</v>
      </c>
      <c r="D28" s="115" t="s">
        <v>56</v>
      </c>
      <c r="E28" s="113" t="s">
        <v>62</v>
      </c>
    </row>
    <row r="29" spans="1:5" s="33" customFormat="1" ht="13">
      <c r="A29" s="76" t="s">
        <v>0</v>
      </c>
      <c r="B29" s="93"/>
      <c r="C29" s="31"/>
      <c r="D29" s="31"/>
      <c r="E29" s="31">
        <f>3799+1804+300</f>
        <v>5903</v>
      </c>
    </row>
    <row r="30" spans="1:5" s="33" customFormat="1" ht="13">
      <c r="A30" s="84" t="s">
        <v>29</v>
      </c>
      <c r="B30" s="97"/>
      <c r="C30" s="34"/>
      <c r="D30" s="34"/>
      <c r="E30" s="34">
        <f>1034+592</f>
        <v>1626</v>
      </c>
    </row>
    <row r="31" spans="1:5" s="33" customFormat="1" ht="13">
      <c r="A31" s="84" t="s">
        <v>1</v>
      </c>
      <c r="B31" s="97"/>
      <c r="C31" s="34"/>
      <c r="D31" s="34"/>
      <c r="E31" s="34">
        <v>38084</v>
      </c>
    </row>
    <row r="32" spans="1:5" s="33" customFormat="1" ht="13">
      <c r="A32" s="84" t="s">
        <v>30</v>
      </c>
      <c r="B32" s="97"/>
      <c r="C32" s="34"/>
      <c r="D32" s="34"/>
      <c r="E32" s="34">
        <f>733+154</f>
        <v>887</v>
      </c>
    </row>
    <row r="33" spans="1:6" s="33" customFormat="1" ht="13">
      <c r="A33" s="84" t="s">
        <v>82</v>
      </c>
      <c r="B33" s="97"/>
      <c r="C33" s="34"/>
      <c r="D33" s="34"/>
      <c r="E33" s="34">
        <f>SUM(E34:E37)</f>
        <v>23034</v>
      </c>
      <c r="F33" s="68"/>
    </row>
    <row r="34" spans="1:6" s="33" customFormat="1" ht="13">
      <c r="A34" s="94" t="s">
        <v>83</v>
      </c>
      <c r="B34" s="99"/>
      <c r="C34" s="83"/>
      <c r="D34" s="83"/>
      <c r="E34" s="83"/>
      <c r="F34" s="68"/>
    </row>
    <row r="35" spans="1:6" s="33" customFormat="1" ht="13">
      <c r="A35" s="94" t="s">
        <v>84</v>
      </c>
      <c r="B35" s="99"/>
      <c r="C35" s="83"/>
      <c r="D35" s="83"/>
      <c r="E35" s="83">
        <f>6306</f>
        <v>6306</v>
      </c>
      <c r="F35" s="68"/>
    </row>
    <row r="36" spans="1:6" s="33" customFormat="1" ht="13">
      <c r="A36" s="94" t="s">
        <v>85</v>
      </c>
      <c r="B36" s="99"/>
      <c r="C36" s="83"/>
      <c r="D36" s="83"/>
      <c r="E36" s="83">
        <v>4078</v>
      </c>
    </row>
    <row r="37" spans="1:6" s="33" customFormat="1" ht="14" thickBot="1">
      <c r="A37" s="94" t="s">
        <v>86</v>
      </c>
      <c r="B37" s="116"/>
      <c r="C37" s="35"/>
      <c r="D37" s="35"/>
      <c r="E37" s="35">
        <f>12350+300</f>
        <v>12650</v>
      </c>
    </row>
    <row r="38" spans="1:6" s="33" customFormat="1" ht="14" thickBot="1">
      <c r="A38" s="91" t="s">
        <v>87</v>
      </c>
      <c r="B38" s="92">
        <f>SUM(B29:B37)</f>
        <v>0</v>
      </c>
      <c r="C38" s="36">
        <f>SUM(C29:C37)</f>
        <v>0</v>
      </c>
      <c r="D38" s="36">
        <f>SUM(D29:D37)</f>
        <v>0</v>
      </c>
      <c r="E38" s="36">
        <f>E29+E30+E31+E32+E33</f>
        <v>69534</v>
      </c>
      <c r="F38" s="68"/>
    </row>
    <row r="39" spans="1:6" s="33" customFormat="1" ht="13">
      <c r="A39" s="76" t="s">
        <v>58</v>
      </c>
      <c r="B39" s="97"/>
      <c r="C39" s="34"/>
      <c r="D39" s="34"/>
      <c r="E39" s="34">
        <v>4863</v>
      </c>
    </row>
    <row r="40" spans="1:6" s="33" customFormat="1" ht="13">
      <c r="A40" s="117" t="s">
        <v>23</v>
      </c>
      <c r="B40" s="93"/>
      <c r="C40" s="31"/>
      <c r="D40" s="31"/>
      <c r="E40" s="31">
        <v>1700</v>
      </c>
    </row>
    <row r="41" spans="1:6" s="33" customFormat="1" ht="13">
      <c r="A41" s="84" t="s">
        <v>88</v>
      </c>
      <c r="B41" s="97"/>
      <c r="C41" s="34"/>
      <c r="D41" s="34"/>
      <c r="E41" s="34">
        <f>SUM(E42:E44)</f>
        <v>174</v>
      </c>
    </row>
    <row r="42" spans="1:6" s="33" customFormat="1" ht="13">
      <c r="A42" s="94" t="s">
        <v>89</v>
      </c>
      <c r="B42" s="99"/>
      <c r="C42" s="83"/>
      <c r="D42" s="83"/>
      <c r="E42" s="83"/>
    </row>
    <row r="43" spans="1:6" s="33" customFormat="1" ht="13">
      <c r="A43" s="94" t="s">
        <v>90</v>
      </c>
      <c r="B43" s="99"/>
      <c r="C43" s="83"/>
      <c r="D43" s="83"/>
      <c r="E43" s="83">
        <v>174</v>
      </c>
    </row>
    <row r="44" spans="1:6" s="33" customFormat="1" ht="14" thickBot="1">
      <c r="A44" s="94" t="s">
        <v>91</v>
      </c>
      <c r="B44" s="118"/>
      <c r="C44" s="109"/>
      <c r="D44" s="109"/>
      <c r="E44" s="109"/>
    </row>
    <row r="45" spans="1:6" s="33" customFormat="1" ht="14" thickBot="1">
      <c r="A45" s="91" t="s">
        <v>92</v>
      </c>
      <c r="B45" s="92">
        <f>SUM(B39:B44)</f>
        <v>0</v>
      </c>
      <c r="C45" s="36">
        <f>SUM(C39:C44)</f>
        <v>0</v>
      </c>
      <c r="D45" s="36">
        <f>SUM(D39:D44)</f>
        <v>0</v>
      </c>
      <c r="E45" s="36">
        <f>E39+E40+E41</f>
        <v>6737</v>
      </c>
    </row>
    <row r="46" spans="1:6" s="37" customFormat="1" ht="15.75" customHeight="1" thickBot="1">
      <c r="A46" s="102" t="s">
        <v>93</v>
      </c>
      <c r="B46" s="103"/>
      <c r="C46" s="104"/>
      <c r="D46" s="104"/>
      <c r="E46" s="104">
        <f>E45+E38</f>
        <v>76271</v>
      </c>
    </row>
    <row r="47" spans="1:6" s="33" customFormat="1" ht="15.75" customHeight="1" thickBot="1">
      <c r="A47" s="119" t="s">
        <v>94</v>
      </c>
      <c r="B47" s="120"/>
      <c r="C47" s="121"/>
      <c r="D47" s="121"/>
      <c r="E47" s="122">
        <v>0</v>
      </c>
    </row>
    <row r="48" spans="1:6" s="37" customFormat="1" ht="15.75" customHeight="1" thickBot="1">
      <c r="A48" s="110" t="s">
        <v>31</v>
      </c>
      <c r="B48" s="111" t="e">
        <f>B38+B45+B47+#REF!</f>
        <v>#REF!</v>
      </c>
      <c r="C48" s="38">
        <f>C38+C45+C47</f>
        <v>0</v>
      </c>
      <c r="D48" s="38" t="e">
        <f>D38+D45+D47+#REF!</f>
        <v>#REF!</v>
      </c>
      <c r="E48" s="38">
        <f>E47+E46</f>
        <v>76271</v>
      </c>
    </row>
    <row r="51" spans="1:5">
      <c r="A51" s="123"/>
      <c r="B51" s="123"/>
      <c r="C51" s="123"/>
      <c r="D51" s="123"/>
      <c r="E51" s="123"/>
    </row>
  </sheetData>
  <mergeCells count="5">
    <mergeCell ref="A1:B1"/>
    <mergeCell ref="A2:E2"/>
    <mergeCell ref="A3:E3"/>
    <mergeCell ref="A4:E4"/>
    <mergeCell ref="A27:E27"/>
  </mergeCells>
  <pageMargins left="0.75" right="0.75" top="0.66" bottom="0.7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SheetLayoutView="100" workbookViewId="0">
      <selection activeCell="B1" sqref="B1"/>
    </sheetView>
  </sheetViews>
  <sheetFormatPr baseColWidth="10" defaultColWidth="8.7109375" defaultRowHeight="12" x14ac:dyDescent="0"/>
  <cols>
    <col min="1" max="1" width="2.85546875" style="127" customWidth="1"/>
    <col min="2" max="2" width="92.85546875" style="127" customWidth="1"/>
    <col min="3" max="3" width="14.7109375" style="136" customWidth="1"/>
    <col min="4" max="16384" width="8.7109375" style="127"/>
  </cols>
  <sheetData>
    <row r="1" spans="1:4" s="126" customFormat="1" ht="15" customHeight="1">
      <c r="A1" s="124"/>
      <c r="B1" s="124" t="s">
        <v>202</v>
      </c>
      <c r="C1" s="125"/>
    </row>
    <row r="2" spans="1:4" s="126" customFormat="1" ht="15" customHeight="1">
      <c r="A2" s="124"/>
      <c r="B2" s="124"/>
      <c r="C2" s="125"/>
    </row>
    <row r="3" spans="1:4">
      <c r="A3" s="219" t="s">
        <v>178</v>
      </c>
      <c r="B3" s="219"/>
      <c r="C3" s="219"/>
    </row>
    <row r="4" spans="1:4" s="128" customFormat="1" ht="20">
      <c r="B4" s="128" t="s">
        <v>7</v>
      </c>
      <c r="C4" s="129" t="s">
        <v>95</v>
      </c>
    </row>
    <row r="5" spans="1:4" s="131" customFormat="1">
      <c r="A5" s="130" t="s">
        <v>96</v>
      </c>
      <c r="B5" s="130"/>
      <c r="C5" s="130"/>
      <c r="D5" s="130"/>
    </row>
    <row r="6" spans="1:4" s="132" customFormat="1" ht="13.25" customHeight="1">
      <c r="B6" s="133" t="s">
        <v>8</v>
      </c>
      <c r="C6" s="134">
        <f>C7+C8+C13+C16+C14+C15</f>
        <v>15777461</v>
      </c>
    </row>
    <row r="7" spans="1:4" ht="13.25" customHeight="1">
      <c r="B7" s="135" t="s">
        <v>9</v>
      </c>
      <c r="C7" s="136">
        <v>0</v>
      </c>
    </row>
    <row r="8" spans="1:4" ht="13.25" customHeight="1">
      <c r="B8" s="137" t="s">
        <v>10</v>
      </c>
      <c r="C8" s="136">
        <f>C9+C10+C11+C12+C33</f>
        <v>9238661</v>
      </c>
    </row>
    <row r="9" spans="1:4" ht="13.25" customHeight="1">
      <c r="B9" s="138" t="s">
        <v>97</v>
      </c>
      <c r="C9" s="136">
        <v>2091091</v>
      </c>
    </row>
    <row r="10" spans="1:4" ht="13.25" customHeight="1">
      <c r="B10" s="139" t="s">
        <v>98</v>
      </c>
      <c r="C10" s="136">
        <v>3328000</v>
      </c>
    </row>
    <row r="11" spans="1:4" ht="13.25" customHeight="1">
      <c r="B11" s="139" t="s">
        <v>99</v>
      </c>
      <c r="C11" s="136">
        <v>100000</v>
      </c>
    </row>
    <row r="12" spans="1:4" ht="13.25" customHeight="1">
      <c r="B12" s="139" t="s">
        <v>100</v>
      </c>
      <c r="C12" s="136">
        <v>1661640</v>
      </c>
    </row>
    <row r="13" spans="1:4" ht="13.25" customHeight="1">
      <c r="B13" s="135" t="s">
        <v>101</v>
      </c>
      <c r="C13" s="136">
        <f>4000000</f>
        <v>4000000</v>
      </c>
    </row>
    <row r="14" spans="1:4" ht="13.25" customHeight="1">
      <c r="B14" s="135" t="s">
        <v>102</v>
      </c>
      <c r="C14" s="136">
        <v>7650</v>
      </c>
    </row>
    <row r="15" spans="1:4" ht="13.25" customHeight="1">
      <c r="B15" s="135" t="s">
        <v>103</v>
      </c>
      <c r="C15" s="136">
        <v>2531150</v>
      </c>
    </row>
    <row r="16" spans="1:4" ht="13.25" customHeight="1">
      <c r="B16" s="135" t="s">
        <v>104</v>
      </c>
      <c r="C16" s="136">
        <v>0</v>
      </c>
    </row>
    <row r="17" spans="2:3" ht="13.25" customHeight="1">
      <c r="B17" s="140" t="s">
        <v>11</v>
      </c>
      <c r="C17" s="141">
        <f>C18+C19+C20+C21</f>
        <v>0</v>
      </c>
    </row>
    <row r="18" spans="2:3" ht="13.25" customHeight="1">
      <c r="B18" s="142" t="s">
        <v>105</v>
      </c>
      <c r="C18" s="136">
        <v>0</v>
      </c>
    </row>
    <row r="19" spans="2:3" ht="13.25" customHeight="1">
      <c r="B19" s="143" t="s">
        <v>106</v>
      </c>
      <c r="C19" s="136">
        <v>0</v>
      </c>
    </row>
    <row r="20" spans="2:3" ht="13.25" customHeight="1">
      <c r="B20" s="135" t="s">
        <v>107</v>
      </c>
      <c r="C20" s="136">
        <v>0</v>
      </c>
    </row>
    <row r="21" spans="2:3" ht="13.25" customHeight="1">
      <c r="B21" s="135" t="s">
        <v>108</v>
      </c>
      <c r="C21" s="136">
        <v>0</v>
      </c>
    </row>
    <row r="22" spans="2:3" ht="13.25" customHeight="1">
      <c r="B22" s="140" t="s">
        <v>12</v>
      </c>
      <c r="C22" s="141">
        <f>C23+C24+C25+C26+C27+C28</f>
        <v>1238330</v>
      </c>
    </row>
    <row r="23" spans="2:3" ht="13.25" customHeight="1">
      <c r="B23" s="135" t="s">
        <v>109</v>
      </c>
      <c r="C23" s="136">
        <v>0</v>
      </c>
    </row>
    <row r="24" spans="2:3" ht="13.25" customHeight="1">
      <c r="B24" s="135" t="s">
        <v>110</v>
      </c>
      <c r="C24" s="136">
        <v>1238330</v>
      </c>
    </row>
    <row r="25" spans="2:3" ht="13.25" customHeight="1">
      <c r="B25" s="135" t="s">
        <v>111</v>
      </c>
      <c r="C25" s="136">
        <v>0</v>
      </c>
    </row>
    <row r="26" spans="2:3" ht="26.25" customHeight="1">
      <c r="B26" s="135" t="s">
        <v>112</v>
      </c>
      <c r="C26" s="136">
        <v>0</v>
      </c>
    </row>
    <row r="27" spans="2:3" ht="13.25" customHeight="1">
      <c r="B27" s="135" t="s">
        <v>113</v>
      </c>
      <c r="C27" s="136">
        <v>0</v>
      </c>
    </row>
    <row r="28" spans="2:3" ht="13.25" customHeight="1">
      <c r="B28" s="135" t="s">
        <v>114</v>
      </c>
      <c r="C28" s="136">
        <v>0</v>
      </c>
    </row>
    <row r="29" spans="2:3" ht="13.25" customHeight="1">
      <c r="B29" s="140" t="s">
        <v>115</v>
      </c>
      <c r="C29" s="141">
        <f>SUM(C30:C31)</f>
        <v>1200000</v>
      </c>
    </row>
    <row r="30" spans="2:3" ht="13.25" customHeight="1">
      <c r="B30" s="135" t="s">
        <v>116</v>
      </c>
      <c r="C30" s="136">
        <v>1200000</v>
      </c>
    </row>
    <row r="31" spans="2:3" ht="13.25" customHeight="1">
      <c r="B31" s="135" t="s">
        <v>117</v>
      </c>
      <c r="C31" s="136">
        <v>0</v>
      </c>
    </row>
    <row r="32" spans="2:3" ht="13.25" customHeight="1">
      <c r="B32" s="140" t="s">
        <v>118</v>
      </c>
      <c r="C32" s="141">
        <v>0</v>
      </c>
    </row>
    <row r="33" spans="1:4" ht="13.25" customHeight="1">
      <c r="B33" s="140" t="s">
        <v>186</v>
      </c>
      <c r="C33" s="208">
        <v>2057930</v>
      </c>
    </row>
    <row r="34" spans="1:4" s="144" customFormat="1" ht="16.5" customHeight="1">
      <c r="B34" s="145" t="s">
        <v>13</v>
      </c>
      <c r="C34" s="146">
        <f>C6+C17+C22+C29</f>
        <v>18215791</v>
      </c>
    </row>
    <row r="35" spans="1:4" ht="12.75" customHeight="1">
      <c r="B35" s="147"/>
    </row>
    <row r="36" spans="1:4" ht="17.25" hidden="1" customHeight="1">
      <c r="A36" s="220" t="s">
        <v>119</v>
      </c>
      <c r="B36" s="220"/>
      <c r="C36" s="220"/>
      <c r="D36" s="220"/>
    </row>
    <row r="37" spans="1:4" ht="17.25" hidden="1" customHeight="1">
      <c r="A37" s="148"/>
      <c r="B37" s="148"/>
      <c r="C37" s="148"/>
      <c r="D37" s="148"/>
    </row>
    <row r="38" spans="1:4" s="152" customFormat="1" ht="17.25" hidden="1" customHeight="1">
      <c r="A38" s="149"/>
      <c r="B38" s="150" t="s">
        <v>120</v>
      </c>
      <c r="C38" s="151">
        <f>C37</f>
        <v>0</v>
      </c>
      <c r="D38" s="149"/>
    </row>
    <row r="39" spans="1:4" ht="17.25" hidden="1" customHeight="1">
      <c r="A39" s="149"/>
      <c r="B39" s="149"/>
      <c r="C39" s="149"/>
      <c r="D39" s="149"/>
    </row>
    <row r="40" spans="1:4" s="155" customFormat="1" ht="18" customHeight="1">
      <c r="A40" s="153"/>
      <c r="B40" s="153" t="s">
        <v>121</v>
      </c>
      <c r="C40" s="154">
        <f>C38+C34</f>
        <v>18215791</v>
      </c>
    </row>
    <row r="41" spans="1:4" ht="13.25" customHeight="1"/>
    <row r="42" spans="1:4" ht="13.25" customHeight="1">
      <c r="B42" s="156"/>
    </row>
    <row r="43" spans="1:4" s="131" customFormat="1" ht="13.25" customHeight="1">
      <c r="B43" s="157"/>
      <c r="C43" s="158"/>
    </row>
    <row r="44" spans="1:4" s="131" customFormat="1" ht="13.25" customHeight="1">
      <c r="B44" s="159"/>
      <c r="C44" s="158"/>
    </row>
    <row r="45" spans="1:4" s="131" customFormat="1" ht="13.25" customHeight="1">
      <c r="B45" s="157"/>
      <c r="C45" s="158"/>
    </row>
    <row r="46" spans="1:4" ht="13.25" customHeight="1"/>
  </sheetData>
  <mergeCells count="2">
    <mergeCell ref="A3:C3"/>
    <mergeCell ref="A36:D36"/>
  </mergeCells>
  <pageMargins left="0.98425196850393704" right="0.39370078740157483" top="0.59055118110236227" bottom="0.59055118110236227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C1"/>
    </sheetView>
  </sheetViews>
  <sheetFormatPr baseColWidth="10" defaultColWidth="8.7109375" defaultRowHeight="12" x14ac:dyDescent="0"/>
  <cols>
    <col min="1" max="1" width="3.7109375" style="1" customWidth="1"/>
    <col min="2" max="2" width="46.5703125" style="8" customWidth="1"/>
    <col min="3" max="3" width="10" style="1" customWidth="1"/>
    <col min="4" max="5" width="8.7109375" style="1"/>
    <col min="6" max="6" width="9.42578125" style="1" customWidth="1"/>
    <col min="7" max="16384" width="8.7109375" style="1"/>
  </cols>
  <sheetData>
    <row r="1" spans="1:5" ht="13">
      <c r="A1" s="221" t="s">
        <v>203</v>
      </c>
      <c r="B1" s="221"/>
      <c r="C1" s="221"/>
      <c r="D1" s="19"/>
      <c r="E1" s="20"/>
    </row>
    <row r="2" spans="1:5">
      <c r="A2" s="19"/>
      <c r="C2" s="20"/>
      <c r="D2" s="19"/>
      <c r="E2" s="20"/>
    </row>
    <row r="3" spans="1:5">
      <c r="A3" s="222" t="s">
        <v>122</v>
      </c>
      <c r="B3" s="223"/>
      <c r="C3" s="223"/>
      <c r="D3" s="70"/>
      <c r="E3" s="70"/>
    </row>
    <row r="4" spans="1:5">
      <c r="A4" s="222" t="s">
        <v>15</v>
      </c>
      <c r="B4" s="222"/>
      <c r="C4" s="222"/>
      <c r="D4" s="2"/>
      <c r="E4" s="2"/>
    </row>
    <row r="5" spans="1:5">
      <c r="A5" s="2"/>
      <c r="B5" s="160"/>
      <c r="C5" s="2"/>
      <c r="D5" s="2"/>
      <c r="E5" s="2"/>
    </row>
    <row r="6" spans="1:5" s="23" customFormat="1" ht="15" customHeight="1">
      <c r="A6" s="21" t="s">
        <v>2</v>
      </c>
      <c r="B6" s="161" t="s">
        <v>123</v>
      </c>
      <c r="C6" s="21"/>
      <c r="D6" s="21"/>
      <c r="E6" s="21"/>
    </row>
    <row r="7" spans="1:5" s="23" customFormat="1" ht="15" customHeight="1">
      <c r="A7" s="162" t="s">
        <v>16</v>
      </c>
      <c r="B7" s="9" t="s">
        <v>124</v>
      </c>
      <c r="C7" s="66">
        <v>520</v>
      </c>
      <c r="D7" s="21"/>
      <c r="E7" s="21"/>
    </row>
    <row r="8" spans="1:5" s="7" customFormat="1" ht="15" customHeight="1">
      <c r="A8" s="162" t="s">
        <v>17</v>
      </c>
      <c r="B8" s="9" t="s">
        <v>168</v>
      </c>
      <c r="C8" s="66">
        <v>480</v>
      </c>
      <c r="D8" s="163"/>
      <c r="E8" s="15"/>
    </row>
    <row r="9" spans="1:5" s="3" customFormat="1" ht="15" customHeight="1">
      <c r="B9" s="5" t="s">
        <v>3</v>
      </c>
      <c r="C9" s="26">
        <f>SUM(C7:C8)</f>
        <v>1000</v>
      </c>
      <c r="D9" s="22"/>
      <c r="E9" s="13"/>
    </row>
    <row r="10" spans="1:5" ht="15" customHeight="1">
      <c r="C10" s="20"/>
      <c r="D10" s="24"/>
      <c r="E10" s="17"/>
    </row>
    <row r="11" spans="1:5" s="3" customFormat="1" ht="25.5" customHeight="1">
      <c r="A11" s="164" t="s">
        <v>18</v>
      </c>
      <c r="B11" s="161" t="s">
        <v>70</v>
      </c>
      <c r="C11" s="14"/>
      <c r="E11" s="14"/>
    </row>
    <row r="12" spans="1:5" ht="15" customHeight="1">
      <c r="A12" s="162" t="s">
        <v>16</v>
      </c>
      <c r="B12" s="9"/>
      <c r="C12" s="66">
        <v>0</v>
      </c>
      <c r="D12" s="24"/>
      <c r="E12" s="17"/>
    </row>
    <row r="13" spans="1:5" ht="15" customHeight="1">
      <c r="A13" s="10" t="s">
        <v>17</v>
      </c>
      <c r="B13" s="9"/>
      <c r="C13" s="66"/>
      <c r="D13" s="24"/>
      <c r="E13" s="17"/>
    </row>
    <row r="14" spans="1:5" s="3" customFormat="1" ht="15" customHeight="1">
      <c r="B14" s="5" t="s">
        <v>3</v>
      </c>
      <c r="C14" s="26">
        <f>SUM(C12:C13)</f>
        <v>0</v>
      </c>
      <c r="E14" s="13"/>
    </row>
    <row r="15" spans="1:5" ht="15" customHeight="1">
      <c r="B15" s="165"/>
      <c r="C15" s="4"/>
      <c r="E15" s="4"/>
    </row>
    <row r="16" spans="1:5" s="3" customFormat="1" ht="15" customHeight="1">
      <c r="A16" s="3" t="s">
        <v>21</v>
      </c>
      <c r="B16" s="161" t="s">
        <v>57</v>
      </c>
      <c r="C16" s="14"/>
      <c r="E16" s="14"/>
    </row>
    <row r="17" spans="1:5" s="3" customFormat="1" ht="28.5" customHeight="1">
      <c r="A17" s="166" t="s">
        <v>16</v>
      </c>
      <c r="B17" s="167" t="s">
        <v>125</v>
      </c>
      <c r="C17" s="14"/>
      <c r="E17" s="14"/>
    </row>
    <row r="18" spans="1:5" s="6" customFormat="1" ht="15" customHeight="1">
      <c r="A18" s="12" t="s">
        <v>16</v>
      </c>
      <c r="B18" s="168"/>
      <c r="C18" s="67"/>
      <c r="D18" s="169"/>
      <c r="E18" s="170"/>
    </row>
    <row r="19" spans="1:5" s="3" customFormat="1" ht="15" customHeight="1">
      <c r="B19" s="167" t="s">
        <v>3</v>
      </c>
      <c r="C19" s="16">
        <f>SUM(C18:C18)</f>
        <v>0</v>
      </c>
      <c r="E19" s="14"/>
    </row>
    <row r="20" spans="1:5" s="3" customFormat="1" ht="15" customHeight="1">
      <c r="A20" s="7" t="s">
        <v>17</v>
      </c>
      <c r="B20" s="167" t="s">
        <v>126</v>
      </c>
      <c r="C20" s="14"/>
      <c r="E20" s="14"/>
    </row>
    <row r="21" spans="1:5" ht="15" customHeight="1">
      <c r="A21" s="162" t="s">
        <v>16</v>
      </c>
      <c r="B21" s="9" t="s">
        <v>171</v>
      </c>
      <c r="C21" s="66">
        <v>360</v>
      </c>
      <c r="D21" s="24"/>
      <c r="E21" s="17"/>
    </row>
    <row r="22" spans="1:5" s="6" customFormat="1" ht="15" customHeight="1">
      <c r="A22" s="205" t="s">
        <v>17</v>
      </c>
      <c r="B22" s="206" t="s">
        <v>187</v>
      </c>
      <c r="C22" s="207">
        <v>300</v>
      </c>
      <c r="D22" s="169"/>
      <c r="E22" s="170"/>
    </row>
    <row r="23" spans="1:5" s="3" customFormat="1" ht="15" customHeight="1">
      <c r="B23" s="171" t="s">
        <v>3</v>
      </c>
      <c r="C23" s="172">
        <f>SUM(C21:C22)</f>
        <v>660</v>
      </c>
      <c r="E23" s="13"/>
    </row>
    <row r="24" spans="1:5" s="3" customFormat="1" ht="15" customHeight="1">
      <c r="B24" s="5" t="s">
        <v>3</v>
      </c>
      <c r="C24" s="26">
        <f>C19+C23</f>
        <v>660</v>
      </c>
      <c r="E24" s="13"/>
    </row>
    <row r="25" spans="1:5" s="3" customFormat="1" ht="15" customHeight="1">
      <c r="B25" s="161"/>
      <c r="C25" s="14"/>
      <c r="E25" s="14"/>
    </row>
    <row r="26" spans="1:5" s="3" customFormat="1" ht="30" customHeight="1">
      <c r="B26" s="5" t="s">
        <v>127</v>
      </c>
      <c r="C26" s="26">
        <f>C9+C14+C24</f>
        <v>1660</v>
      </c>
      <c r="E26" s="13"/>
    </row>
    <row r="27" spans="1:5" s="3" customFormat="1" ht="15" customHeight="1">
      <c r="B27" s="5"/>
      <c r="C27" s="26"/>
      <c r="E27" s="13"/>
    </row>
    <row r="28" spans="1:5" s="3" customFormat="1" ht="15" customHeight="1">
      <c r="A28" s="3" t="s">
        <v>22</v>
      </c>
      <c r="B28" s="161" t="s">
        <v>128</v>
      </c>
      <c r="C28" s="14"/>
      <c r="E28" s="14"/>
    </row>
    <row r="29" spans="1:5" s="6" customFormat="1" ht="15" customHeight="1">
      <c r="A29" s="10" t="s">
        <v>16</v>
      </c>
      <c r="B29" s="9" t="s">
        <v>169</v>
      </c>
      <c r="C29" s="66">
        <v>963</v>
      </c>
      <c r="D29" s="169"/>
      <c r="E29" s="170"/>
    </row>
    <row r="30" spans="1:5" s="6" customFormat="1" ht="15" customHeight="1">
      <c r="A30" s="10" t="s">
        <v>17</v>
      </c>
      <c r="B30" s="9" t="s">
        <v>196</v>
      </c>
      <c r="C30" s="66">
        <v>3914</v>
      </c>
      <c r="D30" s="169"/>
      <c r="E30" s="170"/>
    </row>
    <row r="31" spans="1:5" s="6" customFormat="1" ht="15" customHeight="1">
      <c r="A31" s="205" t="s">
        <v>19</v>
      </c>
      <c r="B31" s="206" t="s">
        <v>197</v>
      </c>
      <c r="C31" s="207">
        <v>500</v>
      </c>
      <c r="D31" s="169"/>
      <c r="E31" s="170"/>
    </row>
    <row r="32" spans="1:5" s="3" customFormat="1" ht="15" customHeight="1">
      <c r="B32" s="167" t="s">
        <v>3</v>
      </c>
      <c r="C32" s="16">
        <f>SUM(C29:C31)</f>
        <v>5377</v>
      </c>
      <c r="E32" s="14"/>
    </row>
    <row r="33" spans="2:5" ht="15" customHeight="1">
      <c r="C33" s="17"/>
      <c r="D33" s="24"/>
      <c r="E33" s="17"/>
    </row>
    <row r="34" spans="2:5" s="3" customFormat="1" ht="15" customHeight="1">
      <c r="B34" s="161" t="s">
        <v>129</v>
      </c>
      <c r="C34" s="14">
        <f>C32</f>
        <v>5377</v>
      </c>
      <c r="E34" s="14"/>
    </row>
    <row r="35" spans="2:5" s="3" customFormat="1" ht="15" customHeight="1">
      <c r="B35" s="161"/>
      <c r="C35" s="14"/>
      <c r="E35" s="14"/>
    </row>
    <row r="36" spans="2:5" ht="15" customHeight="1">
      <c r="B36" s="5" t="s">
        <v>4</v>
      </c>
      <c r="C36" s="13">
        <f>C26+C34</f>
        <v>7037</v>
      </c>
      <c r="D36" s="24"/>
      <c r="E36" s="17"/>
    </row>
    <row r="37" spans="2:5">
      <c r="C37" s="17"/>
      <c r="D37" s="24"/>
      <c r="E37" s="17"/>
    </row>
    <row r="38" spans="2:5">
      <c r="B38" s="25" t="s">
        <v>130</v>
      </c>
      <c r="C38" s="17"/>
      <c r="D38" s="24"/>
      <c r="E38" s="17"/>
    </row>
    <row r="39" spans="2:5">
      <c r="B39" s="173" t="s">
        <v>131</v>
      </c>
      <c r="C39" s="174">
        <f>C36-C40</f>
        <v>6237</v>
      </c>
      <c r="D39" s="24"/>
      <c r="E39" s="17"/>
    </row>
    <row r="40" spans="2:5">
      <c r="B40" s="11" t="s">
        <v>132</v>
      </c>
      <c r="C40" s="175">
        <f>C18+C22+C31</f>
        <v>800</v>
      </c>
      <c r="D40" s="24"/>
      <c r="E40" s="17"/>
    </row>
    <row r="41" spans="2:5">
      <c r="C41" s="17"/>
      <c r="D41" s="24"/>
      <c r="E41" s="17"/>
    </row>
    <row r="42" spans="2:5">
      <c r="C42" s="17"/>
      <c r="D42" s="24"/>
      <c r="E42" s="17"/>
    </row>
  </sheetData>
  <mergeCells count="3">
    <mergeCell ref="A1:C1"/>
    <mergeCell ref="A3:C3"/>
    <mergeCell ref="A4:C4"/>
  </mergeCell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workbookViewId="0">
      <selection sqref="A1:C1"/>
    </sheetView>
  </sheetViews>
  <sheetFormatPr baseColWidth="10" defaultColWidth="8.7109375" defaultRowHeight="12" x14ac:dyDescent="0"/>
  <cols>
    <col min="1" max="1" width="4.42578125" style="1" customWidth="1"/>
    <col min="2" max="2" width="54.85546875" style="19" customWidth="1"/>
    <col min="3" max="3" width="11.85546875" style="4" customWidth="1"/>
    <col min="4" max="16384" width="8.7109375" style="1"/>
  </cols>
  <sheetData>
    <row r="1" spans="1:5" ht="13">
      <c r="A1" s="221" t="s">
        <v>204</v>
      </c>
      <c r="B1" s="221"/>
      <c r="C1" s="221"/>
    </row>
    <row r="2" spans="1:5" ht="24.75" customHeight="1">
      <c r="A2" s="222" t="s">
        <v>133</v>
      </c>
      <c r="B2" s="222"/>
      <c r="C2" s="222"/>
    </row>
    <row r="3" spans="1:5" ht="15.75" customHeight="1">
      <c r="A3" s="2"/>
      <c r="B3" s="2"/>
      <c r="C3" s="2"/>
    </row>
    <row r="4" spans="1:5">
      <c r="A4" s="3" t="s">
        <v>2</v>
      </c>
      <c r="B4" s="5" t="s">
        <v>134</v>
      </c>
      <c r="C4" s="14"/>
    </row>
    <row r="5" spans="1:5" s="49" customFormat="1" ht="13.5" customHeight="1">
      <c r="A5" s="176" t="s">
        <v>16</v>
      </c>
      <c r="B5" s="178" t="s">
        <v>137</v>
      </c>
      <c r="C5" s="179">
        <v>500</v>
      </c>
    </row>
    <row r="6" spans="1:5" s="49" customFormat="1" ht="15.75" customHeight="1">
      <c r="A6" s="176" t="s">
        <v>17</v>
      </c>
      <c r="B6" s="178" t="s">
        <v>170</v>
      </c>
      <c r="C6" s="179">
        <v>150</v>
      </c>
    </row>
    <row r="7" spans="1:5" s="49" customFormat="1" ht="15.75" customHeight="1">
      <c r="A7" s="176" t="s">
        <v>19</v>
      </c>
      <c r="B7" s="178" t="s">
        <v>172</v>
      </c>
      <c r="C7" s="179">
        <v>963</v>
      </c>
    </row>
    <row r="8" spans="1:5" s="49" customFormat="1" ht="15.75" customHeight="1">
      <c r="A8" s="209" t="s">
        <v>20</v>
      </c>
      <c r="B8" s="210" t="s">
        <v>194</v>
      </c>
      <c r="C8" s="211">
        <v>100</v>
      </c>
    </row>
    <row r="9" spans="1:5" s="49" customFormat="1" ht="15.75" customHeight="1">
      <c r="A9" s="176" t="s">
        <v>135</v>
      </c>
      <c r="B9" s="178" t="s">
        <v>190</v>
      </c>
      <c r="C9" s="179">
        <v>2500</v>
      </c>
    </row>
    <row r="10" spans="1:5" s="49" customFormat="1" ht="15.75" customHeight="1">
      <c r="A10" s="176" t="s">
        <v>136</v>
      </c>
      <c r="B10" s="210" t="s">
        <v>191</v>
      </c>
      <c r="C10" s="179">
        <v>500</v>
      </c>
    </row>
    <row r="11" spans="1:5" s="49" customFormat="1" ht="18.75" customHeight="1">
      <c r="A11" s="209" t="s">
        <v>199</v>
      </c>
      <c r="B11" s="210" t="s">
        <v>200</v>
      </c>
      <c r="C11" s="211">
        <v>150</v>
      </c>
    </row>
    <row r="12" spans="1:5">
      <c r="A12" s="28"/>
      <c r="B12" s="25" t="s">
        <v>3</v>
      </c>
      <c r="C12" s="180">
        <f>SUM(C5:C11)</f>
        <v>4863</v>
      </c>
    </row>
    <row r="13" spans="1:5">
      <c r="A13" s="28"/>
      <c r="B13" s="25"/>
      <c r="C13" s="180"/>
    </row>
    <row r="14" spans="1:5">
      <c r="A14" s="3" t="s">
        <v>14</v>
      </c>
      <c r="B14" s="25" t="s">
        <v>138</v>
      </c>
      <c r="C14" s="14"/>
    </row>
    <row r="15" spans="1:5" s="29" customFormat="1" ht="15">
      <c r="A15" s="176" t="s">
        <v>16</v>
      </c>
      <c r="B15" s="65" t="s">
        <v>195</v>
      </c>
      <c r="C15" s="177">
        <v>200</v>
      </c>
      <c r="D15" s="49"/>
      <c r="E15" s="49"/>
    </row>
    <row r="16" spans="1:5" s="29" customFormat="1" ht="15">
      <c r="A16" s="176" t="s">
        <v>17</v>
      </c>
      <c r="B16" s="65" t="s">
        <v>192</v>
      </c>
      <c r="C16" s="177">
        <v>480</v>
      </c>
      <c r="D16" s="49"/>
      <c r="E16" s="49"/>
    </row>
    <row r="17" spans="1:5" s="29" customFormat="1" ht="15">
      <c r="A17" s="176" t="s">
        <v>19</v>
      </c>
      <c r="B17" s="65" t="s">
        <v>193</v>
      </c>
      <c r="C17" s="177">
        <v>520</v>
      </c>
      <c r="D17" s="49"/>
      <c r="E17" s="49"/>
    </row>
    <row r="18" spans="1:5" s="29" customFormat="1" ht="15">
      <c r="A18" s="212" t="s">
        <v>20</v>
      </c>
      <c r="B18" s="213" t="s">
        <v>198</v>
      </c>
      <c r="C18" s="214">
        <v>500</v>
      </c>
      <c r="D18" s="49"/>
      <c r="E18" s="49"/>
    </row>
    <row r="19" spans="1:5" s="3" customFormat="1">
      <c r="A19" s="1"/>
      <c r="B19" s="5" t="s">
        <v>3</v>
      </c>
      <c r="C19" s="180">
        <f>SUM(C15:C18)</f>
        <v>1700</v>
      </c>
    </row>
    <row r="20" spans="1:5" s="3" customFormat="1">
      <c r="A20" s="1"/>
      <c r="B20" s="5"/>
      <c r="C20" s="180"/>
    </row>
    <row r="21" spans="1:5" s="3" customFormat="1">
      <c r="A21" s="3" t="s">
        <v>21</v>
      </c>
      <c r="B21" s="25" t="s">
        <v>88</v>
      </c>
      <c r="C21" s="14"/>
    </row>
    <row r="22" spans="1:5" s="3" customFormat="1">
      <c r="A22" s="7" t="s">
        <v>16</v>
      </c>
      <c r="B22" s="181" t="s">
        <v>139</v>
      </c>
      <c r="C22" s="16"/>
    </row>
    <row r="23" spans="1:5">
      <c r="A23" s="12"/>
      <c r="B23" s="182"/>
      <c r="C23" s="183"/>
    </row>
    <row r="24" spans="1:5">
      <c r="A24" s="12"/>
      <c r="B24" s="182"/>
      <c r="C24" s="183"/>
    </row>
    <row r="25" spans="1:5" s="3" customFormat="1">
      <c r="B25" s="181" t="s">
        <v>3</v>
      </c>
      <c r="C25" s="16">
        <f>SUM(C23:C24)</f>
        <v>0</v>
      </c>
    </row>
    <row r="26" spans="1:5" s="3" customFormat="1">
      <c r="A26" s="7" t="s">
        <v>17</v>
      </c>
      <c r="B26" s="181" t="s">
        <v>140</v>
      </c>
      <c r="C26" s="14"/>
    </row>
    <row r="27" spans="1:5">
      <c r="A27" s="10" t="s">
        <v>16</v>
      </c>
      <c r="B27" s="184" t="s">
        <v>141</v>
      </c>
      <c r="C27" s="185">
        <v>174</v>
      </c>
    </row>
    <row r="28" spans="1:5" s="3" customFormat="1">
      <c r="B28" s="181" t="s">
        <v>3</v>
      </c>
      <c r="C28" s="16">
        <f>SUM(C27:C27)</f>
        <v>174</v>
      </c>
    </row>
    <row r="29" spans="1:5" s="3" customFormat="1">
      <c r="A29" s="7" t="s">
        <v>19</v>
      </c>
      <c r="B29" s="181" t="s">
        <v>142</v>
      </c>
      <c r="C29" s="14"/>
    </row>
    <row r="30" spans="1:5">
      <c r="A30" s="10" t="s">
        <v>16</v>
      </c>
      <c r="B30" s="184"/>
      <c r="C30" s="185"/>
    </row>
    <row r="31" spans="1:5" s="3" customFormat="1">
      <c r="B31" s="181" t="s">
        <v>3</v>
      </c>
      <c r="C31" s="16">
        <f>SUM(C30:C30)</f>
        <v>0</v>
      </c>
    </row>
    <row r="32" spans="1:5" ht="12.75" customHeight="1">
      <c r="A32" s="186" t="s">
        <v>20</v>
      </c>
      <c r="B32" s="187" t="s">
        <v>143</v>
      </c>
      <c r="C32" s="27"/>
    </row>
    <row r="33" spans="1:5" s="29" customFormat="1" ht="16" customHeight="1">
      <c r="A33" s="188" t="s">
        <v>144</v>
      </c>
      <c r="B33" s="189" t="s">
        <v>145</v>
      </c>
      <c r="C33" s="190">
        <v>300</v>
      </c>
      <c r="D33" s="49"/>
      <c r="E33" s="49"/>
    </row>
    <row r="34" spans="1:5" ht="15" customHeight="1">
      <c r="A34" s="2"/>
      <c r="B34" s="187" t="s">
        <v>3</v>
      </c>
      <c r="C34" s="15">
        <f>SUM(C33:C33)</f>
        <v>300</v>
      </c>
    </row>
    <row r="35" spans="1:5" s="3" customFormat="1">
      <c r="A35" s="1"/>
      <c r="B35" s="5" t="s">
        <v>3</v>
      </c>
      <c r="C35" s="180">
        <f>C34+C31+C28+C25</f>
        <v>474</v>
      </c>
    </row>
    <row r="36" spans="1:5" s="3" customFormat="1" ht="9.75" customHeight="1">
      <c r="B36" s="25"/>
      <c r="C36" s="14"/>
    </row>
    <row r="37" spans="1:5" s="3" customFormat="1" ht="21.75" customHeight="1">
      <c r="B37" s="5" t="s">
        <v>146</v>
      </c>
      <c r="C37" s="14">
        <f>C35+C19+C12</f>
        <v>7037</v>
      </c>
    </row>
    <row r="38" spans="1:5" s="3" customFormat="1" ht="9.75" customHeight="1">
      <c r="B38" s="5"/>
      <c r="C38" s="14"/>
    </row>
    <row r="39" spans="1:5" s="3" customFormat="1" ht="15" customHeight="1">
      <c r="A39" s="3" t="s">
        <v>22</v>
      </c>
      <c r="B39" s="161" t="s">
        <v>147</v>
      </c>
      <c r="C39" s="14"/>
      <c r="E39" s="14"/>
    </row>
    <row r="40" spans="1:5" s="6" customFormat="1" ht="15" customHeight="1">
      <c r="A40" s="10" t="s">
        <v>16</v>
      </c>
      <c r="B40" s="9" t="s">
        <v>148</v>
      </c>
      <c r="C40" s="66">
        <v>0</v>
      </c>
      <c r="D40" s="169"/>
      <c r="E40" s="170"/>
    </row>
    <row r="41" spans="1:5" s="3" customFormat="1" ht="15" customHeight="1">
      <c r="B41" s="161" t="s">
        <v>3</v>
      </c>
      <c r="C41" s="14">
        <f>SUM(C40:C40)</f>
        <v>0</v>
      </c>
      <c r="E41" s="14"/>
    </row>
    <row r="42" spans="1:5" s="6" customFormat="1" ht="15" customHeight="1">
      <c r="B42" s="161" t="s">
        <v>149</v>
      </c>
      <c r="C42" s="14">
        <v>0</v>
      </c>
    </row>
    <row r="43" spans="1:5" s="3" customFormat="1">
      <c r="A43" s="1"/>
      <c r="B43" s="25"/>
      <c r="C43" s="14"/>
    </row>
    <row r="44" spans="1:5" s="3" customFormat="1">
      <c r="A44" s="1"/>
      <c r="B44" s="25" t="s">
        <v>4</v>
      </c>
      <c r="C44" s="14">
        <f>C37+C42</f>
        <v>7037</v>
      </c>
    </row>
    <row r="45" spans="1:5" s="3" customFormat="1">
      <c r="A45" s="1"/>
      <c r="B45" s="25" t="s">
        <v>130</v>
      </c>
      <c r="C45" s="14"/>
    </row>
    <row r="46" spans="1:5" ht="15.75" customHeight="1">
      <c r="B46" s="173" t="s">
        <v>131</v>
      </c>
      <c r="C46" s="191">
        <f>C44-C47</f>
        <v>6237</v>
      </c>
    </row>
    <row r="47" spans="1:5" ht="19.5" customHeight="1">
      <c r="B47" s="11" t="s">
        <v>132</v>
      </c>
      <c r="C47" s="192">
        <f>C33+C24+C23+C18</f>
        <v>800</v>
      </c>
    </row>
    <row r="48" spans="1:5" ht="11.25" customHeight="1"/>
    <row r="49" spans="1:4" ht="11.25" customHeight="1"/>
    <row r="50" spans="1:4" ht="11.25" customHeight="1">
      <c r="B50" s="25"/>
      <c r="C50" s="14"/>
    </row>
    <row r="51" spans="1:4" ht="11.25" customHeight="1"/>
    <row r="52" spans="1:4" ht="11.25" customHeight="1"/>
    <row r="53" spans="1:4" ht="11.25" customHeight="1">
      <c r="B53" s="25"/>
    </row>
    <row r="54" spans="1:4" s="49" customFormat="1">
      <c r="A54" s="28"/>
      <c r="B54" s="193"/>
      <c r="C54" s="194"/>
    </row>
    <row r="55" spans="1:4" s="49" customFormat="1">
      <c r="A55" s="28"/>
      <c r="B55" s="193"/>
      <c r="C55" s="194"/>
    </row>
    <row r="56" spans="1:4" s="49" customFormat="1">
      <c r="A56" s="28"/>
      <c r="B56" s="1"/>
      <c r="C56" s="194"/>
    </row>
    <row r="57" spans="1:4" s="49" customFormat="1">
      <c r="A57" s="28"/>
      <c r="B57" s="193"/>
      <c r="C57" s="194"/>
      <c r="D57" s="1"/>
    </row>
    <row r="58" spans="1:4" ht="11.25" customHeight="1">
      <c r="A58" s="28"/>
    </row>
    <row r="59" spans="1:4" ht="11.25" customHeight="1">
      <c r="A59" s="28"/>
    </row>
    <row r="60" spans="1:4">
      <c r="A60" s="28"/>
    </row>
    <row r="61" spans="1:4" s="49" customFormat="1">
      <c r="A61" s="28"/>
      <c r="B61" s="193"/>
      <c r="C61" s="194"/>
    </row>
    <row r="62" spans="1:4">
      <c r="A62" s="28"/>
    </row>
    <row r="63" spans="1:4">
      <c r="A63" s="28"/>
    </row>
    <row r="64" spans="1:4">
      <c r="A64" s="28"/>
      <c r="B64" s="30"/>
      <c r="C64" s="195"/>
    </row>
    <row r="65" spans="1:3">
      <c r="A65" s="28"/>
      <c r="B65" s="30"/>
      <c r="C65" s="195"/>
    </row>
    <row r="66" spans="1:3">
      <c r="B66" s="25"/>
      <c r="C66" s="180"/>
    </row>
    <row r="89" spans="1:3">
      <c r="C89" s="20"/>
    </row>
    <row r="90" spans="1:3">
      <c r="C90" s="20"/>
    </row>
    <row r="91" spans="1:3">
      <c r="C91" s="20"/>
    </row>
    <row r="92" spans="1:3">
      <c r="C92" s="20"/>
    </row>
    <row r="93" spans="1:3" s="6" customFormat="1">
      <c r="A93" s="1"/>
      <c r="B93" s="19"/>
      <c r="C93" s="20"/>
    </row>
    <row r="94" spans="1:3" s="3" customFormat="1">
      <c r="A94" s="1"/>
      <c r="B94" s="19"/>
      <c r="C94" s="20"/>
    </row>
    <row r="95" spans="1:3" s="7" customFormat="1">
      <c r="A95" s="1"/>
      <c r="B95" s="19"/>
      <c r="C95" s="20"/>
    </row>
    <row r="96" spans="1:3">
      <c r="C96" s="20"/>
    </row>
    <row r="97" spans="1:3">
      <c r="C97" s="20"/>
    </row>
    <row r="98" spans="1:3">
      <c r="C98" s="20"/>
    </row>
    <row r="99" spans="1:3">
      <c r="C99" s="20"/>
    </row>
    <row r="100" spans="1:3">
      <c r="C100" s="20"/>
    </row>
    <row r="101" spans="1:3">
      <c r="C101" s="20"/>
    </row>
    <row r="102" spans="1:3">
      <c r="C102" s="20"/>
    </row>
    <row r="103" spans="1:3">
      <c r="A103" s="23"/>
      <c r="C103" s="20"/>
    </row>
    <row r="104" spans="1:3">
      <c r="A104" s="23"/>
      <c r="C104" s="20"/>
    </row>
    <row r="105" spans="1:3">
      <c r="C105" s="20"/>
    </row>
    <row r="106" spans="1:3">
      <c r="C106" s="20"/>
    </row>
    <row r="107" spans="1:3">
      <c r="A107" s="3"/>
      <c r="B107" s="25"/>
      <c r="C107" s="13"/>
    </row>
    <row r="110" spans="1:3" s="3" customFormat="1">
      <c r="B110" s="25"/>
      <c r="C110" s="14"/>
    </row>
    <row r="113" spans="1:3" s="3" customFormat="1">
      <c r="B113" s="25"/>
      <c r="C113" s="4"/>
    </row>
    <row r="114" spans="1:3">
      <c r="C114" s="17"/>
    </row>
    <row r="115" spans="1:3">
      <c r="C115" s="17"/>
    </row>
    <row r="116" spans="1:3">
      <c r="C116" s="17"/>
    </row>
    <row r="117" spans="1:3">
      <c r="C117" s="17"/>
    </row>
    <row r="118" spans="1:3">
      <c r="C118" s="17"/>
    </row>
    <row r="119" spans="1:3">
      <c r="C119" s="17"/>
    </row>
    <row r="120" spans="1:3">
      <c r="C120" s="17"/>
    </row>
    <row r="121" spans="1:3">
      <c r="C121" s="17"/>
    </row>
    <row r="122" spans="1:3">
      <c r="B122" s="25"/>
      <c r="C122" s="14"/>
    </row>
    <row r="123" spans="1:3">
      <c r="B123" s="25"/>
    </row>
    <row r="124" spans="1:3">
      <c r="C124" s="14"/>
    </row>
    <row r="125" spans="1:3">
      <c r="A125" s="3"/>
      <c r="B125" s="25"/>
    </row>
    <row r="127" spans="1:3">
      <c r="C127" s="14"/>
    </row>
    <row r="128" spans="1:3">
      <c r="A128" s="3"/>
      <c r="B128" s="25"/>
      <c r="C128" s="14"/>
    </row>
    <row r="129" spans="1:3">
      <c r="A129" s="3"/>
      <c r="B129" s="25"/>
    </row>
    <row r="130" spans="1:3">
      <c r="C130" s="14"/>
    </row>
    <row r="131" spans="1:3">
      <c r="A131" s="3"/>
      <c r="B131" s="25"/>
      <c r="C131" s="17"/>
    </row>
    <row r="132" spans="1:3">
      <c r="B132" s="23"/>
      <c r="C132" s="17"/>
    </row>
    <row r="133" spans="1:3">
      <c r="B133" s="23"/>
      <c r="C133" s="17"/>
    </row>
    <row r="134" spans="1:3">
      <c r="B134" s="23"/>
      <c r="C134" s="17"/>
    </row>
    <row r="135" spans="1:3">
      <c r="B135" s="23"/>
      <c r="C135" s="17"/>
    </row>
    <row r="136" spans="1:3">
      <c r="B136" s="23"/>
      <c r="C136" s="17"/>
    </row>
    <row r="137" spans="1:3">
      <c r="B137" s="23"/>
      <c r="C137" s="17"/>
    </row>
    <row r="138" spans="1:3">
      <c r="B138" s="23"/>
      <c r="C138" s="17"/>
    </row>
    <row r="139" spans="1:3">
      <c r="B139" s="23"/>
      <c r="C139" s="17"/>
    </row>
    <row r="140" spans="1:3">
      <c r="B140" s="23"/>
    </row>
    <row r="147" spans="1:3">
      <c r="C147" s="14"/>
    </row>
    <row r="148" spans="1:3">
      <c r="B148" s="25"/>
    </row>
    <row r="149" spans="1:3">
      <c r="C149" s="14"/>
    </row>
    <row r="150" spans="1:3">
      <c r="A150" s="3"/>
      <c r="B150" s="25"/>
    </row>
    <row r="153" spans="1:3">
      <c r="C153" s="14"/>
    </row>
    <row r="155" spans="1:3">
      <c r="C155" s="14"/>
    </row>
    <row r="156" spans="1:3">
      <c r="A156" s="3"/>
      <c r="B156" s="25"/>
      <c r="C156" s="17"/>
    </row>
    <row r="157" spans="1:3">
      <c r="B157" s="23"/>
    </row>
    <row r="158" spans="1:3">
      <c r="C158" s="14"/>
    </row>
    <row r="159" spans="1:3">
      <c r="A159" s="3"/>
      <c r="B159" s="25"/>
    </row>
    <row r="160" spans="1:3">
      <c r="C160" s="14"/>
    </row>
    <row r="161" spans="1:2">
      <c r="A161" s="3"/>
      <c r="B161" s="25"/>
    </row>
  </sheetData>
  <mergeCells count="2">
    <mergeCell ref="A1:C1"/>
    <mergeCell ref="A2:C2"/>
  </mergeCells>
  <pageMargins left="0.78740157480314965" right="0.78740157480314965" top="1.1023622047244095" bottom="1.1811023622047245" header="0.78740157480314965" footer="0.905511811023622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SheetLayoutView="100" workbookViewId="0">
      <selection sqref="A1:C1"/>
    </sheetView>
  </sheetViews>
  <sheetFormatPr baseColWidth="10" defaultColWidth="8.7109375" defaultRowHeight="12" x14ac:dyDescent="0"/>
  <cols>
    <col min="1" max="1" width="29.140625" style="62" customWidth="1"/>
    <col min="2" max="2" width="11" style="1" customWidth="1"/>
    <col min="3" max="3" width="11.28515625" style="49" customWidth="1"/>
    <col min="4" max="4" width="12.7109375" style="49" customWidth="1"/>
    <col min="5" max="6" width="11.28515625" style="49" customWidth="1"/>
    <col min="7" max="7" width="11.5703125" style="49" customWidth="1"/>
    <col min="8" max="16384" width="8.7109375" style="49"/>
  </cols>
  <sheetData>
    <row r="1" spans="1:9" ht="13.5" customHeight="1">
      <c r="A1" s="221" t="s">
        <v>205</v>
      </c>
      <c r="B1" s="221"/>
      <c r="C1" s="221"/>
    </row>
    <row r="2" spans="1:9" ht="13.5" customHeight="1">
      <c r="A2" s="196"/>
      <c r="B2" s="224" t="s">
        <v>36</v>
      </c>
      <c r="C2" s="224"/>
      <c r="D2" s="224"/>
      <c r="E2" s="224"/>
    </row>
    <row r="3" spans="1:9" ht="12" customHeight="1">
      <c r="A3" s="225" t="s">
        <v>179</v>
      </c>
      <c r="B3" s="225"/>
      <c r="C3" s="225"/>
      <c r="D3" s="225"/>
      <c r="E3" s="225"/>
      <c r="F3" s="225"/>
      <c r="G3" s="225"/>
      <c r="H3" s="225"/>
      <c r="I3" s="225"/>
    </row>
    <row r="4" spans="1:9" s="57" customFormat="1" ht="27" customHeight="1">
      <c r="A4" s="197"/>
      <c r="B4" s="198"/>
      <c r="C4" s="199" t="s">
        <v>150</v>
      </c>
      <c r="D4" s="199" t="s">
        <v>151</v>
      </c>
      <c r="E4" s="199" t="s">
        <v>152</v>
      </c>
      <c r="F4" s="199" t="s">
        <v>188</v>
      </c>
      <c r="G4" s="200"/>
    </row>
    <row r="5" spans="1:9">
      <c r="A5" s="201" t="s">
        <v>5</v>
      </c>
      <c r="B5" s="49"/>
    </row>
    <row r="6" spans="1:9">
      <c r="A6" s="62" t="s">
        <v>153</v>
      </c>
      <c r="B6" s="61"/>
      <c r="C6" s="61">
        <v>7330</v>
      </c>
      <c r="D6" s="61">
        <v>8000</v>
      </c>
      <c r="E6" s="61">
        <v>8000</v>
      </c>
      <c r="F6" s="61">
        <v>8000</v>
      </c>
    </row>
    <row r="7" spans="1:9">
      <c r="A7" s="62" t="s">
        <v>154</v>
      </c>
      <c r="B7" s="61"/>
      <c r="C7" s="61">
        <v>19258</v>
      </c>
      <c r="D7" s="61"/>
      <c r="E7" s="61"/>
      <c r="F7" s="61"/>
    </row>
    <row r="8" spans="1:9">
      <c r="A8" s="62" t="s">
        <v>72</v>
      </c>
      <c r="B8" s="61"/>
      <c r="C8" s="61">
        <v>1000</v>
      </c>
      <c r="D8" s="61"/>
      <c r="E8" s="61"/>
      <c r="F8" s="61"/>
    </row>
    <row r="9" spans="1:9">
      <c r="A9" s="62" t="s">
        <v>155</v>
      </c>
      <c r="B9" s="61"/>
      <c r="C9" s="61">
        <v>2833</v>
      </c>
      <c r="D9" s="61"/>
      <c r="E9" s="61"/>
      <c r="F9" s="61"/>
    </row>
    <row r="10" spans="1:9" ht="19.5" customHeight="1">
      <c r="A10" s="62" t="s">
        <v>156</v>
      </c>
      <c r="B10" s="61"/>
      <c r="C10" s="61"/>
      <c r="D10" s="61">
        <v>60</v>
      </c>
      <c r="E10" s="61">
        <v>60</v>
      </c>
      <c r="F10" s="61">
        <v>60</v>
      </c>
    </row>
    <row r="11" spans="1:9" ht="24.75" customHeight="1">
      <c r="A11" s="62" t="s">
        <v>157</v>
      </c>
      <c r="B11" s="61"/>
      <c r="C11" s="61"/>
      <c r="D11" s="61"/>
      <c r="E11" s="61"/>
      <c r="F11" s="61"/>
    </row>
    <row r="12" spans="1:9" ht="15.75" customHeight="1">
      <c r="A12" s="226" t="s">
        <v>158</v>
      </c>
      <c r="B12" s="226"/>
      <c r="C12" s="61">
        <f>SUM(C6:C11)</f>
        <v>30421</v>
      </c>
      <c r="D12" s="61">
        <f>SUM(D6:D11)</f>
        <v>8060</v>
      </c>
      <c r="E12" s="61">
        <f>SUM(E6:E11)</f>
        <v>8060</v>
      </c>
      <c r="F12" s="61">
        <f>SUM(F6:F11)</f>
        <v>8060</v>
      </c>
      <c r="G12" s="61"/>
    </row>
    <row r="13" spans="1:9" s="57" customFormat="1" ht="15" customHeight="1">
      <c r="A13" s="197" t="s">
        <v>159</v>
      </c>
      <c r="B13" s="18"/>
      <c r="C13" s="202">
        <f>C12*0.5</f>
        <v>15210.5</v>
      </c>
      <c r="D13" s="202">
        <f>D12*0.5</f>
        <v>4030</v>
      </c>
      <c r="E13" s="202">
        <f>E12*0.5</f>
        <v>4030</v>
      </c>
      <c r="F13" s="202">
        <f>F12*0.5</f>
        <v>4030</v>
      </c>
      <c r="G13" s="202"/>
    </row>
    <row r="14" spans="1:9" ht="15" customHeight="1">
      <c r="A14" s="203"/>
      <c r="B14" s="18"/>
      <c r="C14" s="61"/>
      <c r="D14" s="61"/>
      <c r="E14" s="61"/>
      <c r="F14" s="61"/>
      <c r="G14" s="61"/>
    </row>
    <row r="15" spans="1:9">
      <c r="A15" s="201" t="s">
        <v>160</v>
      </c>
      <c r="B15" s="61"/>
      <c r="C15" s="61"/>
      <c r="D15" s="61"/>
      <c r="E15" s="61"/>
      <c r="F15" s="61"/>
    </row>
    <row r="16" spans="1:9">
      <c r="A16" s="62" t="s">
        <v>148</v>
      </c>
      <c r="B16" s="61"/>
      <c r="C16" s="61"/>
      <c r="D16" s="61"/>
      <c r="E16" s="61"/>
      <c r="F16" s="61"/>
    </row>
    <row r="17" spans="1:6">
      <c r="A17" s="62" t="s">
        <v>161</v>
      </c>
      <c r="B17" s="61"/>
      <c r="C17" s="61"/>
      <c r="D17" s="61"/>
      <c r="E17" s="61"/>
      <c r="F17" s="61"/>
    </row>
    <row r="18" spans="1:6">
      <c r="B18" s="61"/>
      <c r="C18" s="61"/>
      <c r="D18" s="61"/>
      <c r="E18" s="61"/>
      <c r="F18" s="61"/>
    </row>
    <row r="19" spans="1:6">
      <c r="B19" s="61"/>
      <c r="C19" s="61"/>
      <c r="D19" s="61"/>
      <c r="E19" s="61"/>
      <c r="F19" s="61"/>
    </row>
    <row r="20" spans="1:6">
      <c r="B20" s="61"/>
      <c r="C20" s="61"/>
      <c r="D20" s="61"/>
      <c r="E20" s="61"/>
      <c r="F20" s="61"/>
    </row>
    <row r="21" spans="1:6" s="64" customFormat="1">
      <c r="A21" s="201" t="s">
        <v>34</v>
      </c>
      <c r="B21" s="204">
        <f>SUM(B16:B20)</f>
        <v>0</v>
      </c>
      <c r="C21" s="204">
        <f>SUM(C16:C20)</f>
        <v>0</v>
      </c>
      <c r="D21" s="204">
        <f>SUM(D16:D20)</f>
        <v>0</v>
      </c>
      <c r="E21" s="204">
        <f>SUM(E16:E20)</f>
        <v>0</v>
      </c>
      <c r="F21" s="204">
        <f>SUM(F16:F20)</f>
        <v>0</v>
      </c>
    </row>
    <row r="22" spans="1:6">
      <c r="B22" s="61"/>
      <c r="C22" s="61"/>
      <c r="D22" s="61"/>
      <c r="E22" s="61"/>
      <c r="F22" s="61"/>
    </row>
    <row r="23" spans="1:6" hidden="1">
      <c r="A23" s="62" t="s">
        <v>162</v>
      </c>
      <c r="B23" s="61">
        <v>450</v>
      </c>
      <c r="C23" s="61">
        <v>200</v>
      </c>
      <c r="D23" s="61"/>
      <c r="E23" s="61"/>
      <c r="F23" s="61"/>
    </row>
    <row r="24" spans="1:6" hidden="1">
      <c r="A24" s="62" t="s">
        <v>163</v>
      </c>
      <c r="B24" s="61">
        <v>180</v>
      </c>
      <c r="C24" s="61">
        <v>0</v>
      </c>
      <c r="D24" s="61"/>
      <c r="E24" s="61"/>
      <c r="F24" s="61"/>
    </row>
    <row r="25" spans="1:6" hidden="1">
      <c r="A25" s="62" t="s">
        <v>164</v>
      </c>
      <c r="B25" s="61">
        <v>150</v>
      </c>
      <c r="C25" s="61">
        <v>100</v>
      </c>
      <c r="D25" s="61"/>
      <c r="E25" s="61"/>
      <c r="F25" s="61"/>
    </row>
    <row r="26" spans="1:6" hidden="1">
      <c r="A26" s="62" t="s">
        <v>165</v>
      </c>
      <c r="B26" s="61">
        <v>5000</v>
      </c>
      <c r="C26" s="61">
        <v>5000</v>
      </c>
      <c r="D26" s="61">
        <v>4000</v>
      </c>
      <c r="E26" s="61">
        <v>4000</v>
      </c>
      <c r="F26" s="61">
        <v>4000</v>
      </c>
    </row>
    <row r="27" spans="1:6" hidden="1">
      <c r="A27" s="62" t="s">
        <v>166</v>
      </c>
      <c r="B27" s="61"/>
      <c r="C27" s="61"/>
      <c r="D27" s="61"/>
      <c r="E27" s="61"/>
      <c r="F27" s="61"/>
    </row>
    <row r="28" spans="1:6" s="64" customFormat="1" hidden="1">
      <c r="A28" s="201" t="s">
        <v>35</v>
      </c>
      <c r="B28" s="204">
        <f>SUM(B23:B27)</f>
        <v>5780</v>
      </c>
      <c r="C28" s="204">
        <f>SUM(C23:C27)</f>
        <v>5300</v>
      </c>
      <c r="D28" s="204">
        <f>SUM(D23:D27)</f>
        <v>4000</v>
      </c>
      <c r="E28" s="204">
        <f>SUM(E23:E27)</f>
        <v>4000</v>
      </c>
      <c r="F28" s="204">
        <f>SUM(F23:F27)</f>
        <v>4000</v>
      </c>
    </row>
    <row r="29" spans="1:6" s="64" customFormat="1" ht="24">
      <c r="A29" s="201" t="s">
        <v>167</v>
      </c>
      <c r="B29" s="204">
        <v>0</v>
      </c>
      <c r="C29" s="204">
        <v>0</v>
      </c>
      <c r="D29" s="204">
        <v>0</v>
      </c>
      <c r="E29" s="204">
        <v>0</v>
      </c>
      <c r="F29" s="204">
        <v>0</v>
      </c>
    </row>
  </sheetData>
  <mergeCells count="4">
    <mergeCell ref="A1:C1"/>
    <mergeCell ref="B2:E2"/>
    <mergeCell ref="A3:I3"/>
    <mergeCell ref="A12:B12"/>
  </mergeCells>
  <printOptions horizontalCentered="1"/>
  <pageMargins left="0.78740157480314965" right="0.78740157480314965" top="0.98425196850393704" bottom="0.78740157480314965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SheetLayoutView="100" workbookViewId="0">
      <selection sqref="A1:B1"/>
    </sheetView>
  </sheetViews>
  <sheetFormatPr baseColWidth="10" defaultColWidth="8.7109375" defaultRowHeight="12" x14ac:dyDescent="0"/>
  <cols>
    <col min="1" max="1" width="7.140625" style="50" customWidth="1"/>
    <col min="2" max="2" width="42.7109375" style="62" customWidth="1"/>
    <col min="3" max="3" width="14" style="61" customWidth="1"/>
    <col min="4" max="4" width="16.140625" style="49" customWidth="1"/>
    <col min="5" max="16384" width="8.7109375" style="49"/>
  </cols>
  <sheetData>
    <row r="1" spans="1:5" ht="12.75" customHeight="1">
      <c r="A1" s="221" t="s">
        <v>206</v>
      </c>
      <c r="B1" s="221"/>
      <c r="C1" s="39"/>
    </row>
    <row r="2" spans="1:5" ht="13">
      <c r="B2" s="229" t="s">
        <v>36</v>
      </c>
      <c r="C2" s="230"/>
      <c r="D2" s="230"/>
    </row>
    <row r="3" spans="1:5" ht="15.75" customHeight="1">
      <c r="A3" s="231" t="s">
        <v>173</v>
      </c>
      <c r="B3" s="231"/>
      <c r="C3" s="231"/>
      <c r="D3" s="231"/>
      <c r="E3" s="51"/>
    </row>
    <row r="4" spans="1:5" ht="13">
      <c r="A4" s="231"/>
      <c r="B4" s="231"/>
      <c r="C4" s="231"/>
      <c r="D4" s="231"/>
      <c r="E4" s="51"/>
    </row>
    <row r="5" spans="1:5" ht="13">
      <c r="B5" s="52"/>
      <c r="C5" s="53"/>
    </row>
    <row r="6" spans="1:5" ht="25.5" customHeight="1">
      <c r="A6" s="54" t="s">
        <v>6</v>
      </c>
      <c r="B6" s="227" t="s">
        <v>180</v>
      </c>
      <c r="C6" s="228"/>
      <c r="D6" s="228"/>
    </row>
    <row r="7" spans="1:5" ht="19.5" customHeight="1">
      <c r="A7" s="54"/>
      <c r="B7" s="55"/>
      <c r="C7" s="56"/>
      <c r="D7" s="56"/>
    </row>
    <row r="8" spans="1:5">
      <c r="A8" s="50" t="s">
        <v>16</v>
      </c>
      <c r="B8" s="57"/>
      <c r="C8" s="58" t="s">
        <v>150</v>
      </c>
      <c r="D8" s="58" t="s">
        <v>3</v>
      </c>
    </row>
    <row r="9" spans="1:5">
      <c r="B9" s="59" t="s">
        <v>37</v>
      </c>
      <c r="C9" s="60"/>
      <c r="D9" s="61"/>
    </row>
    <row r="10" spans="1:5">
      <c r="B10" s="49" t="s">
        <v>38</v>
      </c>
      <c r="C10" s="61">
        <v>0</v>
      </c>
      <c r="D10" s="61">
        <f>SUM(C10:C10)</f>
        <v>0</v>
      </c>
    </row>
    <row r="11" spans="1:5">
      <c r="B11" s="49" t="s">
        <v>39</v>
      </c>
      <c r="D11" s="61">
        <f>SUM(C11:C11)</f>
        <v>0</v>
      </c>
    </row>
    <row r="12" spans="1:5">
      <c r="B12" s="49" t="s">
        <v>40</v>
      </c>
      <c r="D12" s="61">
        <f>SUM(C12:C12)</f>
        <v>0</v>
      </c>
    </row>
    <row r="13" spans="1:5">
      <c r="B13" s="49" t="s">
        <v>41</v>
      </c>
      <c r="C13" s="61">
        <v>0</v>
      </c>
      <c r="D13" s="61">
        <f>SUM(C13:C13)</f>
        <v>0</v>
      </c>
    </row>
    <row r="14" spans="1:5">
      <c r="B14" s="59" t="s">
        <v>3</v>
      </c>
      <c r="C14" s="60">
        <f>SUM(C10:C13)</f>
        <v>0</v>
      </c>
      <c r="D14" s="60">
        <f>SUM(C14:C14)</f>
        <v>0</v>
      </c>
    </row>
    <row r="15" spans="1:5" ht="9.75" customHeight="1">
      <c r="B15" s="49"/>
      <c r="D15" s="61"/>
    </row>
    <row r="16" spans="1:5">
      <c r="B16" s="59" t="s">
        <v>42</v>
      </c>
      <c r="C16" s="60"/>
      <c r="D16" s="61"/>
    </row>
    <row r="17" spans="1:4">
      <c r="B17" s="49" t="s">
        <v>23</v>
      </c>
      <c r="D17" s="61"/>
    </row>
    <row r="18" spans="1:4">
      <c r="B18" s="49" t="s">
        <v>24</v>
      </c>
      <c r="D18" s="61">
        <f>SUM(C18:C18)</f>
        <v>0</v>
      </c>
    </row>
    <row r="19" spans="1:4">
      <c r="B19" s="49" t="s">
        <v>43</v>
      </c>
      <c r="D19" s="61"/>
    </row>
    <row r="20" spans="1:4">
      <c r="B20" s="59" t="s">
        <v>3</v>
      </c>
      <c r="C20" s="60">
        <f>SUM(C17:C19)</f>
        <v>0</v>
      </c>
      <c r="D20" s="61">
        <f>SUM(C20:C20)</f>
        <v>0</v>
      </c>
    </row>
    <row r="21" spans="1:4">
      <c r="B21" s="59"/>
      <c r="C21" s="60"/>
      <c r="D21" s="61"/>
    </row>
    <row r="22" spans="1:4" ht="27" customHeight="1">
      <c r="A22" s="54" t="s">
        <v>14</v>
      </c>
      <c r="B22" s="227" t="s">
        <v>44</v>
      </c>
      <c r="C22" s="228"/>
      <c r="D22" s="228"/>
    </row>
    <row r="23" spans="1:4" ht="9" customHeight="1"/>
    <row r="24" spans="1:4">
      <c r="A24" s="50" t="s">
        <v>16</v>
      </c>
      <c r="B24" s="57"/>
      <c r="C24" s="58" t="s">
        <v>150</v>
      </c>
      <c r="D24" s="58" t="s">
        <v>3</v>
      </c>
    </row>
    <row r="25" spans="1:4">
      <c r="B25" s="59" t="s">
        <v>37</v>
      </c>
      <c r="C25" s="60"/>
      <c r="D25" s="61"/>
    </row>
    <row r="26" spans="1:4">
      <c r="B26" s="49" t="s">
        <v>38</v>
      </c>
      <c r="D26" s="61"/>
    </row>
    <row r="27" spans="1:4">
      <c r="B27" s="49" t="s">
        <v>39</v>
      </c>
      <c r="D27" s="61"/>
    </row>
    <row r="28" spans="1:4">
      <c r="B28" s="49" t="s">
        <v>40</v>
      </c>
      <c r="D28" s="61"/>
    </row>
    <row r="29" spans="1:4">
      <c r="B29" s="49" t="s">
        <v>41</v>
      </c>
      <c r="C29" s="61">
        <v>0</v>
      </c>
      <c r="D29" s="61">
        <f>SUM(C29:C29)</f>
        <v>0</v>
      </c>
    </row>
    <row r="30" spans="1:4">
      <c r="B30" s="59" t="s">
        <v>3</v>
      </c>
      <c r="C30" s="60">
        <f>SUM(C26:C29)</f>
        <v>0</v>
      </c>
      <c r="D30" s="60">
        <f>SUM(C30:C30)</f>
        <v>0</v>
      </c>
    </row>
    <row r="31" spans="1:4" ht="9.75" customHeight="1">
      <c r="B31" s="49"/>
      <c r="D31" s="61"/>
    </row>
    <row r="32" spans="1:4">
      <c r="B32" s="59" t="s">
        <v>42</v>
      </c>
      <c r="C32" s="60"/>
      <c r="D32" s="61"/>
    </row>
    <row r="33" spans="2:4">
      <c r="B33" s="49" t="s">
        <v>23</v>
      </c>
      <c r="D33" s="61"/>
    </row>
    <row r="34" spans="2:4">
      <c r="B34" s="49" t="s">
        <v>24</v>
      </c>
      <c r="D34" s="61"/>
    </row>
    <row r="35" spans="2:4" ht="13.5" customHeight="1">
      <c r="B35" s="62" t="s">
        <v>45</v>
      </c>
      <c r="C35" s="61">
        <v>0</v>
      </c>
      <c r="D35" s="61">
        <f>SUM(C35:C35)</f>
        <v>0</v>
      </c>
    </row>
    <row r="36" spans="2:4">
      <c r="B36" s="59" t="s">
        <v>3</v>
      </c>
      <c r="C36" s="60">
        <f>SUM(C33:C35)</f>
        <v>0</v>
      </c>
      <c r="D36" s="61">
        <f>SUM(C36:C36)</f>
        <v>0</v>
      </c>
    </row>
  </sheetData>
  <mergeCells count="5">
    <mergeCell ref="B22:D22"/>
    <mergeCell ref="A1:B1"/>
    <mergeCell ref="B2:D2"/>
    <mergeCell ref="A3:D4"/>
    <mergeCell ref="B6:D6"/>
  </mergeCells>
  <phoneticPr fontId="16" type="noConversion"/>
  <pageMargins left="0.78740157480314965" right="0.78740157480314965" top="1.1023622047244095" bottom="1.1811023622047245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ColWidth="8.7109375" defaultRowHeight="12" x14ac:dyDescent="0"/>
  <cols>
    <col min="1" max="6" width="8.7109375" style="49"/>
    <col min="7" max="7" width="8.7109375" style="69"/>
    <col min="8" max="16384" width="8.7109375" style="49"/>
  </cols>
  <sheetData>
    <row r="1" spans="1:7">
      <c r="A1" s="232" t="s">
        <v>207</v>
      </c>
      <c r="B1" s="232"/>
      <c r="C1" s="232"/>
      <c r="D1" s="232"/>
      <c r="E1" s="232"/>
      <c r="F1" s="232"/>
      <c r="G1" s="232"/>
    </row>
    <row r="5" spans="1:7">
      <c r="C5" s="63"/>
    </row>
    <row r="6" spans="1:7">
      <c r="A6" s="233" t="s">
        <v>181</v>
      </c>
      <c r="B6" s="233"/>
      <c r="C6" s="233"/>
      <c r="D6" s="233"/>
      <c r="E6" s="233"/>
      <c r="F6" s="233"/>
      <c r="G6" s="233"/>
    </row>
    <row r="7" spans="1:7">
      <c r="C7" s="63"/>
    </row>
    <row r="8" spans="1:7">
      <c r="C8" s="63"/>
    </row>
    <row r="9" spans="1:7">
      <c r="B9" s="235" t="s">
        <v>46</v>
      </c>
      <c r="C9" s="235"/>
      <c r="D9" s="235"/>
      <c r="E9" s="235"/>
      <c r="F9" s="235"/>
    </row>
    <row r="11" spans="1:7">
      <c r="C11" s="234" t="s">
        <v>47</v>
      </c>
      <c r="D11" s="234"/>
      <c r="E11" s="234"/>
      <c r="G11" s="69" t="s">
        <v>48</v>
      </c>
    </row>
    <row r="12" spans="1:7">
      <c r="C12" s="234" t="s">
        <v>49</v>
      </c>
      <c r="D12" s="234"/>
      <c r="E12" s="234"/>
      <c r="G12" s="69" t="s">
        <v>48</v>
      </c>
    </row>
    <row r="13" spans="1:7">
      <c r="C13" s="49" t="s">
        <v>50</v>
      </c>
      <c r="G13" s="69" t="s">
        <v>51</v>
      </c>
    </row>
    <row r="14" spans="1:7">
      <c r="C14" s="64"/>
    </row>
    <row r="15" spans="1:7">
      <c r="B15" s="235" t="s">
        <v>52</v>
      </c>
      <c r="C15" s="235"/>
      <c r="D15" s="235"/>
      <c r="E15" s="235"/>
      <c r="F15" s="235"/>
    </row>
    <row r="17" spans="2:7">
      <c r="C17" s="234" t="s">
        <v>53</v>
      </c>
      <c r="D17" s="234"/>
      <c r="E17" s="234"/>
      <c r="G17" s="69" t="s">
        <v>48</v>
      </c>
    </row>
    <row r="19" spans="2:7">
      <c r="B19" s="64" t="s">
        <v>183</v>
      </c>
    </row>
    <row r="21" spans="2:7">
      <c r="C21" s="234" t="s">
        <v>54</v>
      </c>
      <c r="D21" s="234"/>
      <c r="E21" s="234"/>
      <c r="G21" s="69" t="s">
        <v>48</v>
      </c>
    </row>
    <row r="23" spans="2:7">
      <c r="B23" s="235" t="s">
        <v>184</v>
      </c>
      <c r="C23" s="235"/>
      <c r="D23" s="235"/>
      <c r="E23" s="235"/>
      <c r="F23" s="235"/>
    </row>
    <row r="25" spans="2:7">
      <c r="C25" s="234" t="s">
        <v>54</v>
      </c>
      <c r="D25" s="234"/>
      <c r="E25" s="234"/>
      <c r="G25" s="69" t="s">
        <v>182</v>
      </c>
    </row>
    <row r="27" spans="2:7">
      <c r="B27" s="235" t="s">
        <v>185</v>
      </c>
      <c r="C27" s="235"/>
      <c r="D27" s="235"/>
      <c r="E27" s="235"/>
      <c r="F27" s="235"/>
      <c r="G27" s="69" t="s">
        <v>174</v>
      </c>
    </row>
  </sheetData>
  <mergeCells count="11">
    <mergeCell ref="A1:G1"/>
    <mergeCell ref="A6:G6"/>
    <mergeCell ref="C11:E11"/>
    <mergeCell ref="C12:E12"/>
    <mergeCell ref="B27:F27"/>
    <mergeCell ref="B9:F9"/>
    <mergeCell ref="B15:F15"/>
    <mergeCell ref="B23:F23"/>
    <mergeCell ref="C25:E25"/>
    <mergeCell ref="C17:E17"/>
    <mergeCell ref="C21:E21"/>
  </mergeCells>
  <phoneticPr fontId="1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Címrend</vt:lpstr>
      <vt:lpstr>1. melléklet</vt:lpstr>
      <vt:lpstr>2. melléklet</vt:lpstr>
      <vt:lpstr>3. melléklet</vt:lpstr>
      <vt:lpstr>4. melléklet</vt:lpstr>
      <vt:lpstr>5. melléklet</vt:lpstr>
      <vt:lpstr>6.melléklet</vt:lpstr>
      <vt:lpstr>7.melléklet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Eszter Gyorvari</cp:lastModifiedBy>
  <cp:lastPrinted>2015-02-05T15:23:01Z</cp:lastPrinted>
  <dcterms:created xsi:type="dcterms:W3CDTF">1997-01-17T14:02:09Z</dcterms:created>
  <dcterms:modified xsi:type="dcterms:W3CDTF">2015-03-04T19:00:38Z</dcterms:modified>
</cp:coreProperties>
</file>